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Geteilte Ablagen\12_Daten\3_Echtzeitdatenbank\"/>
    </mc:Choice>
  </mc:AlternateContent>
  <xr:revisionPtr revIDLastSave="0" documentId="8_{53515EAD-79AA-4EF2-BDAE-66B7C8312CDF}" xr6:coauthVersionLast="47" xr6:coauthVersionMax="47" xr10:uidLastSave="{00000000-0000-0000-0000-000000000000}"/>
  <workbookProtection workbookAlgorithmName="SHA-512" workbookHashValue="lQZQaET1riw3k0euzfXKEXvnP26OOeq7l4ZU8bRSaviJvFerLxqO9kOEItlqZZr7hKqif4isK4u4ntj7HaNkYw==" workbookSaltValue="ZGxpm+W0tQaZF1xWmDqPlg==" workbookSpinCount="100000" lockStructure="1"/>
  <bookViews>
    <workbookView xWindow="63890" yWindow="-1670" windowWidth="38620" windowHeight="21100" xr2:uid="{6D19969F-8B1C-4C93-B34A-36E9FEC95EC8}"/>
  </bookViews>
  <sheets>
    <sheet name="Inhalt" sheetId="1" r:id="rId1"/>
    <sheet name="q50" sheetId="2" r:id="rId2"/>
    <sheet name="q5" sheetId="8" r:id="rId3"/>
    <sheet name="q95" sheetId="9" r:id="rId4"/>
    <sheet name="Anmerkungen" sheetId="6" r:id="rId5"/>
    <sheet name="Tabelle1" sheetId="7" state="veryHidden" r:id="rId6"/>
    <sheet name="J" sheetId="5" state="veryHidden" r:id="rId7"/>
  </sheets>
  <definedNames>
    <definedName name="Auswahl">OFFSET(Tabelle1!$B$1,0,0,COUNTA(Tabelle1!$B:$B))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12" i="9"/>
  <c r="G10" i="9"/>
  <c r="J6" i="9"/>
  <c r="G6" i="9"/>
  <c r="J4" i="9"/>
  <c r="J3" i="9"/>
  <c r="F3" i="9"/>
  <c r="A12" i="8"/>
  <c r="A13" i="8" s="1"/>
  <c r="G10" i="8"/>
  <c r="J6" i="8"/>
  <c r="G6" i="8"/>
  <c r="J4" i="8"/>
  <c r="J3" i="8"/>
  <c r="F3" i="8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G10" i="2"/>
  <c r="F3" i="2"/>
  <c r="G6" i="2"/>
  <c r="J3" i="2"/>
  <c r="J6" i="2"/>
  <c r="J4" i="2"/>
  <c r="A13" i="9" l="1"/>
  <c r="A14" i="8"/>
  <c r="U8" i="9" l="1"/>
  <c r="M8" i="9"/>
  <c r="M13" i="9" s="1"/>
  <c r="I8" i="9"/>
  <c r="H8" i="9"/>
  <c r="C8" i="9"/>
  <c r="B8" i="9"/>
  <c r="B13" i="9" s="1"/>
  <c r="U8" i="8"/>
  <c r="U14" i="8" s="1"/>
  <c r="G8" i="8"/>
  <c r="G14" i="8" s="1"/>
  <c r="T8" i="9"/>
  <c r="T13" i="9" s="1"/>
  <c r="N8" i="9"/>
  <c r="J8" i="9"/>
  <c r="G8" i="9"/>
  <c r="G13" i="9" s="1"/>
  <c r="T8" i="8"/>
  <c r="T14" i="8" s="1"/>
  <c r="N8" i="8"/>
  <c r="N14" i="8" s="1"/>
  <c r="J8" i="8"/>
  <c r="J14" i="8" s="1"/>
  <c r="F8" i="8"/>
  <c r="F14" i="8" s="1"/>
  <c r="B8" i="8"/>
  <c r="B14" i="8" s="1"/>
  <c r="S8" i="9"/>
  <c r="S13" i="9" s="1"/>
  <c r="R8" i="9"/>
  <c r="O8" i="9"/>
  <c r="O13" i="9" s="1"/>
  <c r="F8" i="9"/>
  <c r="F13" i="9" s="1"/>
  <c r="S8" i="8"/>
  <c r="S14" i="8" s="1"/>
  <c r="R8" i="8"/>
  <c r="R14" i="8" s="1"/>
  <c r="O8" i="8"/>
  <c r="O14" i="8" s="1"/>
  <c r="M8" i="8"/>
  <c r="I8" i="8"/>
  <c r="H8" i="8"/>
  <c r="C8" i="8"/>
  <c r="I13" i="9"/>
  <c r="H13" i="9"/>
  <c r="C13" i="9"/>
  <c r="A14" i="9"/>
  <c r="U13" i="9"/>
  <c r="A15" i="8"/>
  <c r="J8" i="2"/>
  <c r="I8" i="2"/>
  <c r="U8" i="2"/>
  <c r="R8" i="2"/>
  <c r="N8" i="2"/>
  <c r="M8" i="2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G8" i="2"/>
  <c r="T8" i="2"/>
  <c r="T26" i="2" s="1"/>
  <c r="O8" i="2"/>
  <c r="H8" i="2"/>
  <c r="C8" i="2"/>
  <c r="C23" i="2" s="1"/>
  <c r="S8" i="2"/>
  <c r="F8" i="2"/>
  <c r="B8" i="2"/>
  <c r="L61" i="8" l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L99" i="8" s="1"/>
  <c r="L100" i="8" s="1"/>
  <c r="L101" i="8" s="1"/>
  <c r="L102" i="8" s="1"/>
  <c r="L103" i="8" s="1"/>
  <c r="L104" i="8" s="1"/>
  <c r="L105" i="8" s="1"/>
  <c r="L106" i="8" s="1"/>
  <c r="L107" i="8" s="1"/>
  <c r="L108" i="8" s="1"/>
  <c r="L109" i="8" s="1"/>
  <c r="L110" i="8" s="1"/>
  <c r="L111" i="8" s="1"/>
  <c r="M11" i="8"/>
  <c r="M12" i="8"/>
  <c r="M13" i="8"/>
  <c r="M14" i="8"/>
  <c r="O11" i="8"/>
  <c r="O12" i="8"/>
  <c r="O13" i="8"/>
  <c r="Q61" i="8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R11" i="8"/>
  <c r="R12" i="8"/>
  <c r="R13" i="8"/>
  <c r="C11" i="8"/>
  <c r="C12" i="8"/>
  <c r="C13" i="8"/>
  <c r="H11" i="8"/>
  <c r="H12" i="8"/>
  <c r="H13" i="8"/>
  <c r="C14" i="8"/>
  <c r="I11" i="8"/>
  <c r="I12" i="8"/>
  <c r="I13" i="8"/>
  <c r="H14" i="8"/>
  <c r="I14" i="8"/>
  <c r="F11" i="8"/>
  <c r="F12" i="8"/>
  <c r="E61" i="8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F13" i="8"/>
  <c r="N11" i="8"/>
  <c r="N12" i="8"/>
  <c r="N13" i="8"/>
  <c r="J11" i="9"/>
  <c r="J12" i="9"/>
  <c r="T11" i="9"/>
  <c r="T12" i="9"/>
  <c r="G11" i="8"/>
  <c r="G12" i="8"/>
  <c r="G13" i="8"/>
  <c r="C11" i="9"/>
  <c r="C12" i="9"/>
  <c r="S11" i="8"/>
  <c r="S12" i="8"/>
  <c r="S13" i="8"/>
  <c r="E61" i="9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F12" i="9"/>
  <c r="F11" i="9"/>
  <c r="B11" i="9"/>
  <c r="B12" i="9"/>
  <c r="H11" i="9"/>
  <c r="H12" i="9"/>
  <c r="S11" i="9"/>
  <c r="S12" i="9"/>
  <c r="B11" i="8"/>
  <c r="B12" i="8"/>
  <c r="B13" i="8"/>
  <c r="J11" i="8"/>
  <c r="J12" i="8"/>
  <c r="J13" i="8"/>
  <c r="T11" i="8"/>
  <c r="T12" i="8"/>
  <c r="T13" i="8"/>
  <c r="G11" i="9"/>
  <c r="G12" i="9"/>
  <c r="N11" i="9"/>
  <c r="N12" i="9"/>
  <c r="J13" i="9"/>
  <c r="I11" i="9"/>
  <c r="I12" i="9"/>
  <c r="R11" i="9"/>
  <c r="R12" i="9"/>
  <c r="Q61" i="9"/>
  <c r="Q62" i="9" s="1"/>
  <c r="Q63" i="9" s="1"/>
  <c r="Q64" i="9" s="1"/>
  <c r="Q65" i="9" s="1"/>
  <c r="Q66" i="9" s="1"/>
  <c r="Q67" i="9" s="1"/>
  <c r="Q68" i="9" s="1"/>
  <c r="Q69" i="9" s="1"/>
  <c r="Q70" i="9" s="1"/>
  <c r="Q71" i="9" s="1"/>
  <c r="Q72" i="9" s="1"/>
  <c r="Q73" i="9" s="1"/>
  <c r="Q74" i="9" s="1"/>
  <c r="Q75" i="9" s="1"/>
  <c r="Q76" i="9" s="1"/>
  <c r="Q77" i="9" s="1"/>
  <c r="Q78" i="9" s="1"/>
  <c r="Q79" i="9" s="1"/>
  <c r="Q80" i="9" s="1"/>
  <c r="Q81" i="9" s="1"/>
  <c r="Q82" i="9" s="1"/>
  <c r="Q83" i="9" s="1"/>
  <c r="Q84" i="9" s="1"/>
  <c r="Q85" i="9" s="1"/>
  <c r="Q86" i="9" s="1"/>
  <c r="Q87" i="9" s="1"/>
  <c r="Q88" i="9" s="1"/>
  <c r="Q89" i="9" s="1"/>
  <c r="Q90" i="9" s="1"/>
  <c r="Q91" i="9" s="1"/>
  <c r="Q92" i="9" s="1"/>
  <c r="Q93" i="9" s="1"/>
  <c r="Q94" i="9" s="1"/>
  <c r="Q95" i="9" s="1"/>
  <c r="Q96" i="9" s="1"/>
  <c r="Q97" i="9" s="1"/>
  <c r="Q98" i="9" s="1"/>
  <c r="Q99" i="9" s="1"/>
  <c r="Q100" i="9" s="1"/>
  <c r="Q101" i="9" s="1"/>
  <c r="Q102" i="9" s="1"/>
  <c r="Q103" i="9" s="1"/>
  <c r="Q104" i="9" s="1"/>
  <c r="Q105" i="9" s="1"/>
  <c r="Q106" i="9" s="1"/>
  <c r="Q107" i="9" s="1"/>
  <c r="Q108" i="9" s="1"/>
  <c r="Q109" i="9" s="1"/>
  <c r="Q110" i="9" s="1"/>
  <c r="Q111" i="9" s="1"/>
  <c r="U11" i="8"/>
  <c r="U12" i="8"/>
  <c r="U13" i="8"/>
  <c r="R13" i="9"/>
  <c r="L61" i="9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L111" i="9" s="1"/>
  <c r="M11" i="9"/>
  <c r="M12" i="9"/>
  <c r="O11" i="9"/>
  <c r="O12" i="9"/>
  <c r="N13" i="9"/>
  <c r="U11" i="9"/>
  <c r="U12" i="9"/>
  <c r="J14" i="9"/>
  <c r="I14" i="9"/>
  <c r="H14" i="9"/>
  <c r="G14" i="9"/>
  <c r="A15" i="9"/>
  <c r="C14" i="9"/>
  <c r="B14" i="9"/>
  <c r="S14" i="9"/>
  <c r="R14" i="9"/>
  <c r="O14" i="9"/>
  <c r="N14" i="9"/>
  <c r="F14" i="9"/>
  <c r="M14" i="9"/>
  <c r="U14" i="9"/>
  <c r="T14" i="9"/>
  <c r="J15" i="8"/>
  <c r="I15" i="8"/>
  <c r="G15" i="8"/>
  <c r="F15" i="8"/>
  <c r="O15" i="8"/>
  <c r="M15" i="8"/>
  <c r="N15" i="8"/>
  <c r="H15" i="8"/>
  <c r="C15" i="8"/>
  <c r="B15" i="8"/>
  <c r="A16" i="8"/>
  <c r="S15" i="8"/>
  <c r="R15" i="8"/>
  <c r="U15" i="8"/>
  <c r="T15" i="8"/>
  <c r="R49" i="2"/>
  <c r="Q61" i="2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B20" i="2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S111" i="2" s="1"/>
  <c r="F22" i="2"/>
  <c r="E61" i="2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O12" i="2"/>
  <c r="M52" i="2"/>
  <c r="N14" i="2"/>
  <c r="J39" i="2"/>
  <c r="U42" i="2"/>
  <c r="G33" i="2"/>
  <c r="R33" i="2"/>
  <c r="U38" i="2"/>
  <c r="N39" i="2"/>
  <c r="G50" i="2"/>
  <c r="B51" i="2"/>
  <c r="I50" i="2"/>
  <c r="G42" i="2"/>
  <c r="I28" i="2"/>
  <c r="N12" i="2"/>
  <c r="M38" i="2"/>
  <c r="M32" i="2"/>
  <c r="M55" i="2"/>
  <c r="U28" i="2"/>
  <c r="R52" i="2"/>
  <c r="R17" i="2"/>
  <c r="U46" i="2"/>
  <c r="U55" i="2"/>
  <c r="F29" i="2"/>
  <c r="B11" i="2"/>
  <c r="F14" i="2"/>
  <c r="S47" i="2"/>
  <c r="S45" i="2"/>
  <c r="M26" i="2"/>
  <c r="U59" i="2"/>
  <c r="S23" i="2"/>
  <c r="M13" i="2"/>
  <c r="O24" i="2"/>
  <c r="M54" i="2"/>
  <c r="I42" i="2"/>
  <c r="R11" i="2"/>
  <c r="M17" i="2"/>
  <c r="I19" i="2"/>
  <c r="U27" i="2"/>
  <c r="U25" i="2"/>
  <c r="N48" i="2"/>
  <c r="I27" i="2"/>
  <c r="S41" i="2"/>
  <c r="F18" i="2"/>
  <c r="U52" i="2"/>
  <c r="S22" i="2"/>
  <c r="U44" i="2"/>
  <c r="I16" i="2"/>
  <c r="U54" i="2"/>
  <c r="U34" i="2"/>
  <c r="U30" i="2"/>
  <c r="U41" i="2"/>
  <c r="S33" i="2"/>
  <c r="S25" i="2"/>
  <c r="S43" i="2"/>
  <c r="H38" i="2"/>
  <c r="H29" i="2"/>
  <c r="T15" i="2"/>
  <c r="F11" i="2"/>
  <c r="I60" i="2"/>
  <c r="S59" i="2"/>
  <c r="O11" i="2"/>
  <c r="G44" i="2"/>
  <c r="G37" i="2"/>
  <c r="G53" i="2"/>
  <c r="T59" i="2"/>
  <c r="N53" i="2"/>
  <c r="S38" i="2"/>
  <c r="B48" i="2"/>
  <c r="U16" i="2"/>
  <c r="U56" i="2"/>
  <c r="B36" i="2"/>
  <c r="F28" i="2"/>
  <c r="S57" i="2"/>
  <c r="B16" i="2"/>
  <c r="R25" i="2"/>
  <c r="O40" i="2"/>
  <c r="U47" i="2"/>
  <c r="T25" i="2"/>
  <c r="F38" i="2"/>
  <c r="B32" i="2"/>
  <c r="B22" i="2"/>
  <c r="F19" i="2"/>
  <c r="I13" i="2"/>
  <c r="I26" i="2"/>
  <c r="U35" i="2"/>
  <c r="I34" i="2"/>
  <c r="I43" i="2"/>
  <c r="F48" i="2"/>
  <c r="F60" i="2"/>
  <c r="F20" i="2"/>
  <c r="S13" i="2"/>
  <c r="I22" i="2"/>
  <c r="R36" i="2"/>
  <c r="U33" i="2"/>
  <c r="U15" i="2"/>
  <c r="U18" i="2"/>
  <c r="U26" i="2"/>
  <c r="O55" i="2"/>
  <c r="U53" i="2"/>
  <c r="N22" i="2"/>
  <c r="U21" i="2"/>
  <c r="S31" i="2"/>
  <c r="I53" i="2"/>
  <c r="I59" i="2"/>
  <c r="U49" i="2"/>
  <c r="R34" i="2"/>
  <c r="C45" i="2"/>
  <c r="O52" i="2"/>
  <c r="H32" i="2"/>
  <c r="O56" i="2"/>
  <c r="H46" i="2"/>
  <c r="S44" i="2"/>
  <c r="U60" i="2"/>
  <c r="B55" i="2"/>
  <c r="H54" i="2"/>
  <c r="T23" i="2"/>
  <c r="T56" i="2"/>
  <c r="G32" i="2"/>
  <c r="T22" i="2"/>
  <c r="M44" i="2"/>
  <c r="O59" i="2"/>
  <c r="R24" i="2"/>
  <c r="T24" i="2"/>
  <c r="N43" i="2"/>
  <c r="T43" i="2"/>
  <c r="U12" i="2"/>
  <c r="T34" i="2"/>
  <c r="U14" i="2"/>
  <c r="I58" i="2"/>
  <c r="C39" i="2"/>
  <c r="N24" i="2"/>
  <c r="N45" i="2"/>
  <c r="H12" i="2"/>
  <c r="N25" i="2"/>
  <c r="O41" i="2"/>
  <c r="C44" i="2"/>
  <c r="O47" i="2"/>
  <c r="H37" i="2"/>
  <c r="N15" i="2"/>
  <c r="J41" i="2"/>
  <c r="T45" i="2"/>
  <c r="M48" i="2"/>
  <c r="O29" i="2"/>
  <c r="I54" i="2"/>
  <c r="I30" i="2"/>
  <c r="T36" i="2"/>
  <c r="U39" i="2"/>
  <c r="T31" i="2"/>
  <c r="O32" i="2"/>
  <c r="H59" i="2"/>
  <c r="U50" i="2"/>
  <c r="R18" i="2"/>
  <c r="S48" i="2"/>
  <c r="B31" i="2"/>
  <c r="O14" i="2"/>
  <c r="G52" i="2"/>
  <c r="N11" i="2"/>
  <c r="N16" i="2"/>
  <c r="I51" i="2"/>
  <c r="M60" i="2"/>
  <c r="S40" i="2"/>
  <c r="N37" i="2"/>
  <c r="N60" i="2"/>
  <c r="G41" i="2"/>
  <c r="R12" i="2"/>
  <c r="I44" i="2"/>
  <c r="J43" i="2"/>
  <c r="R59" i="2"/>
  <c r="T32" i="2"/>
  <c r="N49" i="2"/>
  <c r="S32" i="2"/>
  <c r="M33" i="2"/>
  <c r="M47" i="2"/>
  <c r="N13" i="2"/>
  <c r="J29" i="2"/>
  <c r="M59" i="2"/>
  <c r="H36" i="2"/>
  <c r="O38" i="2"/>
  <c r="S16" i="2"/>
  <c r="M28" i="2"/>
  <c r="M51" i="2"/>
  <c r="J22" i="2"/>
  <c r="M58" i="2"/>
  <c r="O43" i="2"/>
  <c r="U29" i="2"/>
  <c r="N17" i="2"/>
  <c r="T29" i="2"/>
  <c r="M53" i="2"/>
  <c r="R58" i="2"/>
  <c r="T19" i="2"/>
  <c r="G60" i="2"/>
  <c r="N40" i="2"/>
  <c r="N57" i="2"/>
  <c r="T21" i="2"/>
  <c r="T50" i="2"/>
  <c r="G23" i="2"/>
  <c r="T37" i="2"/>
  <c r="T13" i="2"/>
  <c r="I23" i="2"/>
  <c r="R13" i="2"/>
  <c r="C42" i="2"/>
  <c r="J36" i="2"/>
  <c r="G31" i="2"/>
  <c r="C27" i="2"/>
  <c r="M39" i="2"/>
  <c r="O35" i="2"/>
  <c r="R38" i="2"/>
  <c r="N44" i="2"/>
  <c r="H23" i="2"/>
  <c r="O25" i="2"/>
  <c r="U31" i="2"/>
  <c r="R20" i="2"/>
  <c r="C52" i="2"/>
  <c r="T30" i="2"/>
  <c r="N31" i="2"/>
  <c r="R27" i="2"/>
  <c r="I39" i="2"/>
  <c r="H22" i="2"/>
  <c r="G20" i="2"/>
  <c r="O26" i="2"/>
  <c r="H34" i="2"/>
  <c r="N32" i="2"/>
  <c r="R48" i="2"/>
  <c r="O18" i="2"/>
  <c r="I55" i="2"/>
  <c r="R16" i="2"/>
  <c r="U48" i="2"/>
  <c r="N46" i="2"/>
  <c r="J24" i="2"/>
  <c r="J52" i="2"/>
  <c r="C54" i="2"/>
  <c r="J60" i="2"/>
  <c r="G48" i="2"/>
  <c r="O53" i="2"/>
  <c r="F51" i="2"/>
  <c r="I15" i="2"/>
  <c r="G54" i="2"/>
  <c r="G34" i="2"/>
  <c r="J40" i="2"/>
  <c r="T49" i="2"/>
  <c r="C18" i="2"/>
  <c r="B24" i="2"/>
  <c r="C36" i="2"/>
  <c r="J35" i="2"/>
  <c r="N28" i="2"/>
  <c r="M40" i="2"/>
  <c r="J27" i="2"/>
  <c r="J49" i="2"/>
  <c r="O21" i="2"/>
  <c r="M34" i="2"/>
  <c r="M20" i="2"/>
  <c r="T39" i="2"/>
  <c r="J30" i="2"/>
  <c r="R31" i="2"/>
  <c r="R51" i="2"/>
  <c r="N21" i="2"/>
  <c r="J26" i="2"/>
  <c r="H33" i="2"/>
  <c r="T41" i="2"/>
  <c r="C24" i="2"/>
  <c r="C57" i="2"/>
  <c r="J31" i="2"/>
  <c r="M29" i="2"/>
  <c r="G56" i="2"/>
  <c r="J45" i="2"/>
  <c r="C21" i="2"/>
  <c r="H39" i="2"/>
  <c r="T35" i="2"/>
  <c r="G49" i="2"/>
  <c r="O30" i="2"/>
  <c r="M31" i="2"/>
  <c r="N55" i="2"/>
  <c r="R26" i="2"/>
  <c r="C32" i="2"/>
  <c r="I47" i="2"/>
  <c r="R35" i="2"/>
  <c r="M36" i="2"/>
  <c r="M23" i="2"/>
  <c r="C58" i="2"/>
  <c r="I49" i="2"/>
  <c r="C59" i="2"/>
  <c r="B25" i="2"/>
  <c r="U37" i="2"/>
  <c r="G28" i="2"/>
  <c r="H26" i="2"/>
  <c r="C29" i="2"/>
  <c r="C47" i="2"/>
  <c r="U23" i="2"/>
  <c r="G19" i="2"/>
  <c r="J25" i="2"/>
  <c r="T33" i="2"/>
  <c r="H53" i="2"/>
  <c r="F34" i="2"/>
  <c r="S60" i="2"/>
  <c r="C40" i="2"/>
  <c r="S37" i="2"/>
  <c r="I21" i="2"/>
  <c r="O27" i="2"/>
  <c r="G18" i="2"/>
  <c r="R55" i="2"/>
  <c r="J11" i="2"/>
  <c r="R43" i="2"/>
  <c r="C38" i="2"/>
  <c r="R23" i="2"/>
  <c r="S24" i="2"/>
  <c r="M49" i="2"/>
  <c r="J38" i="2"/>
  <c r="S58" i="2"/>
  <c r="S18" i="2"/>
  <c r="F17" i="2"/>
  <c r="S46" i="2"/>
  <c r="C20" i="2"/>
  <c r="H60" i="2"/>
  <c r="F52" i="2"/>
  <c r="H44" i="2"/>
  <c r="T55" i="2"/>
  <c r="H35" i="2"/>
  <c r="U45" i="2"/>
  <c r="J50" i="2"/>
  <c r="J13" i="2"/>
  <c r="T17" i="2"/>
  <c r="S20" i="2"/>
  <c r="B60" i="2"/>
  <c r="C33" i="2"/>
  <c r="F39" i="2"/>
  <c r="J46" i="2"/>
  <c r="I36" i="2"/>
  <c r="G29" i="2"/>
  <c r="S49" i="2"/>
  <c r="J55" i="2"/>
  <c r="R45" i="2"/>
  <c r="H28" i="2"/>
  <c r="U36" i="2"/>
  <c r="H58" i="2"/>
  <c r="N59" i="2"/>
  <c r="N29" i="2"/>
  <c r="H49" i="2"/>
  <c r="J59" i="2"/>
  <c r="G43" i="2"/>
  <c r="G59" i="2"/>
  <c r="G17" i="2"/>
  <c r="S34" i="2"/>
  <c r="H21" i="2"/>
  <c r="T27" i="2"/>
  <c r="J51" i="2"/>
  <c r="I37" i="2"/>
  <c r="R53" i="2"/>
  <c r="O48" i="2"/>
  <c r="R42" i="2"/>
  <c r="F21" i="2"/>
  <c r="B18" i="2"/>
  <c r="B46" i="2"/>
  <c r="H56" i="2"/>
  <c r="G14" i="2"/>
  <c r="C56" i="2"/>
  <c r="G57" i="2"/>
  <c r="M15" i="2"/>
  <c r="F36" i="2"/>
  <c r="G16" i="2"/>
  <c r="F43" i="2"/>
  <c r="U32" i="2"/>
  <c r="N42" i="2"/>
  <c r="I24" i="2"/>
  <c r="H41" i="2"/>
  <c r="I40" i="2"/>
  <c r="B43" i="2"/>
  <c r="S26" i="2"/>
  <c r="I25" i="2"/>
  <c r="C28" i="2"/>
  <c r="O57" i="2"/>
  <c r="R60" i="2"/>
  <c r="S28" i="2"/>
  <c r="B38" i="2"/>
  <c r="F41" i="2"/>
  <c r="U22" i="2"/>
  <c r="H14" i="2"/>
  <c r="S17" i="2"/>
  <c r="G45" i="2"/>
  <c r="F31" i="2"/>
  <c r="T44" i="2"/>
  <c r="H20" i="2"/>
  <c r="J58" i="2"/>
  <c r="B19" i="2"/>
  <c r="S55" i="2"/>
  <c r="C30" i="2"/>
  <c r="J16" i="2"/>
  <c r="H11" i="2"/>
  <c r="S35" i="2"/>
  <c r="H48" i="2"/>
  <c r="M30" i="2"/>
  <c r="M12" i="2"/>
  <c r="M14" i="2"/>
  <c r="N41" i="2"/>
  <c r="J34" i="2"/>
  <c r="G22" i="2"/>
  <c r="U40" i="2"/>
  <c r="O49" i="2"/>
  <c r="G13" i="2"/>
  <c r="M16" i="2"/>
  <c r="H13" i="2"/>
  <c r="H30" i="2"/>
  <c r="I29" i="2"/>
  <c r="C22" i="2"/>
  <c r="H16" i="2"/>
  <c r="J57" i="2"/>
  <c r="B50" i="2"/>
  <c r="M45" i="2"/>
  <c r="T16" i="2"/>
  <c r="C19" i="2"/>
  <c r="I33" i="2"/>
  <c r="O58" i="2"/>
  <c r="I38" i="2"/>
  <c r="H24" i="2"/>
  <c r="N27" i="2"/>
  <c r="S42" i="2"/>
  <c r="B53" i="2"/>
  <c r="B40" i="2"/>
  <c r="F40" i="2"/>
  <c r="I31" i="2"/>
  <c r="H52" i="2"/>
  <c r="I48" i="2"/>
  <c r="F26" i="2"/>
  <c r="O46" i="2"/>
  <c r="F32" i="2"/>
  <c r="J17" i="2"/>
  <c r="S27" i="2"/>
  <c r="O16" i="2"/>
  <c r="I14" i="2"/>
  <c r="H19" i="2"/>
  <c r="B30" i="2"/>
  <c r="C48" i="2"/>
  <c r="C46" i="2"/>
  <c r="F46" i="2"/>
  <c r="I18" i="2"/>
  <c r="G39" i="2"/>
  <c r="J47" i="2"/>
  <c r="G58" i="2"/>
  <c r="O34" i="2"/>
  <c r="T46" i="2"/>
  <c r="F45" i="2"/>
  <c r="C31" i="2"/>
  <c r="H57" i="2"/>
  <c r="F53" i="2"/>
  <c r="R14" i="2"/>
  <c r="F47" i="2"/>
  <c r="O60" i="2"/>
  <c r="O20" i="2"/>
  <c r="B29" i="2"/>
  <c r="M19" i="2"/>
  <c r="H18" i="2"/>
  <c r="B54" i="2"/>
  <c r="H25" i="2"/>
  <c r="T18" i="2"/>
  <c r="J23" i="2"/>
  <c r="C50" i="2"/>
  <c r="O54" i="2"/>
  <c r="U57" i="2"/>
  <c r="S56" i="2"/>
  <c r="F42" i="2"/>
  <c r="B39" i="2"/>
  <c r="O37" i="2"/>
  <c r="O36" i="2"/>
  <c r="M27" i="2"/>
  <c r="I52" i="2"/>
  <c r="G30" i="2"/>
  <c r="C43" i="2"/>
  <c r="C35" i="2"/>
  <c r="H40" i="2"/>
  <c r="G51" i="2"/>
  <c r="O22" i="2"/>
  <c r="J18" i="2"/>
  <c r="N54" i="2"/>
  <c r="T53" i="2"/>
  <c r="U13" i="2"/>
  <c r="B23" i="2"/>
  <c r="S30" i="2"/>
  <c r="B21" i="2"/>
  <c r="O19" i="2"/>
  <c r="N52" i="2"/>
  <c r="G12" i="2"/>
  <c r="M43" i="2"/>
  <c r="B45" i="2"/>
  <c r="N47" i="2"/>
  <c r="I11" i="2"/>
  <c r="B15" i="2"/>
  <c r="B14" i="2"/>
  <c r="B27" i="2"/>
  <c r="B17" i="2"/>
  <c r="G55" i="2"/>
  <c r="F25" i="2"/>
  <c r="B37" i="2"/>
  <c r="N30" i="2"/>
  <c r="O42" i="2"/>
  <c r="R32" i="2"/>
  <c r="M18" i="2"/>
  <c r="U11" i="2"/>
  <c r="C25" i="2"/>
  <c r="C17" i="2"/>
  <c r="J32" i="2"/>
  <c r="F44" i="2"/>
  <c r="B34" i="2"/>
  <c r="R41" i="2"/>
  <c r="G11" i="2"/>
  <c r="N23" i="2"/>
  <c r="T40" i="2"/>
  <c r="I12" i="2"/>
  <c r="R46" i="2"/>
  <c r="M37" i="2"/>
  <c r="O28" i="2"/>
  <c r="J33" i="2"/>
  <c r="M11" i="2"/>
  <c r="O39" i="2"/>
  <c r="G25" i="2"/>
  <c r="F37" i="2"/>
  <c r="M56" i="2"/>
  <c r="O31" i="2"/>
  <c r="R21" i="2"/>
  <c r="J37" i="2"/>
  <c r="B35" i="2"/>
  <c r="B42" i="2"/>
  <c r="F35" i="2"/>
  <c r="G27" i="2"/>
  <c r="B12" i="2"/>
  <c r="N19" i="2"/>
  <c r="N50" i="2"/>
  <c r="J56" i="2"/>
  <c r="N26" i="2"/>
  <c r="I17" i="2"/>
  <c r="F30" i="2"/>
  <c r="O44" i="2"/>
  <c r="N20" i="2"/>
  <c r="S12" i="2"/>
  <c r="H43" i="2"/>
  <c r="J15" i="2"/>
  <c r="S15" i="2"/>
  <c r="S14" i="2"/>
  <c r="C51" i="2"/>
  <c r="C34" i="2"/>
  <c r="B59" i="2"/>
  <c r="S11" i="2"/>
  <c r="H42" i="2"/>
  <c r="T38" i="2"/>
  <c r="R15" i="2"/>
  <c r="O50" i="2"/>
  <c r="H17" i="2"/>
  <c r="N36" i="2"/>
  <c r="O33" i="2"/>
  <c r="T51" i="2"/>
  <c r="J42" i="2"/>
  <c r="B47" i="2"/>
  <c r="U58" i="2"/>
  <c r="T14" i="2"/>
  <c r="M42" i="2"/>
  <c r="R28" i="2"/>
  <c r="F24" i="2"/>
  <c r="F58" i="2"/>
  <c r="U24" i="2"/>
  <c r="R22" i="2"/>
  <c r="O15" i="2"/>
  <c r="J54" i="2"/>
  <c r="B44" i="2"/>
  <c r="T47" i="2"/>
  <c r="J53" i="2"/>
  <c r="G15" i="2"/>
  <c r="N34" i="2"/>
  <c r="G47" i="2"/>
  <c r="O13" i="2"/>
  <c r="F23" i="2"/>
  <c r="N33" i="2"/>
  <c r="I46" i="2"/>
  <c r="I20" i="2"/>
  <c r="I45" i="2"/>
  <c r="F54" i="2"/>
  <c r="T20" i="2"/>
  <c r="F56" i="2"/>
  <c r="S50" i="2"/>
  <c r="B26" i="2"/>
  <c r="C14" i="2"/>
  <c r="C12" i="2"/>
  <c r="B41" i="2"/>
  <c r="S51" i="2"/>
  <c r="G24" i="2"/>
  <c r="H27" i="2"/>
  <c r="C37" i="2"/>
  <c r="J12" i="2"/>
  <c r="C49" i="2"/>
  <c r="I32" i="2"/>
  <c r="F15" i="2"/>
  <c r="O23" i="2"/>
  <c r="F55" i="2"/>
  <c r="B57" i="2"/>
  <c r="J20" i="2"/>
  <c r="R47" i="2"/>
  <c r="T42" i="2"/>
  <c r="I35" i="2"/>
  <c r="H51" i="2"/>
  <c r="B49" i="2"/>
  <c r="G40" i="2"/>
  <c r="C15" i="2"/>
  <c r="R30" i="2"/>
  <c r="T54" i="2"/>
  <c r="R54" i="2"/>
  <c r="R40" i="2"/>
  <c r="J44" i="2"/>
  <c r="N56" i="2"/>
  <c r="N18" i="2"/>
  <c r="F57" i="2"/>
  <c r="G38" i="2"/>
  <c r="R50" i="2"/>
  <c r="I56" i="2"/>
  <c r="N51" i="2"/>
  <c r="F16" i="2"/>
  <c r="M22" i="2"/>
  <c r="T60" i="2"/>
  <c r="M46" i="2"/>
  <c r="B56" i="2"/>
  <c r="C60" i="2"/>
  <c r="B33" i="2"/>
  <c r="C13" i="2"/>
  <c r="F13" i="2"/>
  <c r="F33" i="2"/>
  <c r="C41" i="2"/>
  <c r="J14" i="2"/>
  <c r="O51" i="2"/>
  <c r="O17" i="2"/>
  <c r="G36" i="2"/>
  <c r="T58" i="2"/>
  <c r="U20" i="2"/>
  <c r="U51" i="2"/>
  <c r="U17" i="2"/>
  <c r="M57" i="2"/>
  <c r="F50" i="2"/>
  <c r="R37" i="2"/>
  <c r="S36" i="2"/>
  <c r="G35" i="2"/>
  <c r="S52" i="2"/>
  <c r="H47" i="2"/>
  <c r="J28" i="2"/>
  <c r="R39" i="2"/>
  <c r="F49" i="2"/>
  <c r="N38" i="2"/>
  <c r="T11" i="2"/>
  <c r="T52" i="2"/>
  <c r="U43" i="2"/>
  <c r="T48" i="2"/>
  <c r="B13" i="2"/>
  <c r="G21" i="2"/>
  <c r="S19" i="2"/>
  <c r="C16" i="2"/>
  <c r="H45" i="2"/>
  <c r="H55" i="2"/>
  <c r="C11" i="2"/>
  <c r="H50" i="2"/>
  <c r="T57" i="2"/>
  <c r="S53" i="2"/>
  <c r="J21" i="2"/>
  <c r="M35" i="2"/>
  <c r="C55" i="2"/>
  <c r="S21" i="2"/>
  <c r="N58" i="2"/>
  <c r="M21" i="2"/>
  <c r="F59" i="2"/>
  <c r="H15" i="2"/>
  <c r="H31" i="2"/>
  <c r="R29" i="2"/>
  <c r="F27" i="2"/>
  <c r="I57" i="2"/>
  <c r="C53" i="2"/>
  <c r="T12" i="2"/>
  <c r="M41" i="2"/>
  <c r="S29" i="2"/>
  <c r="O45" i="2"/>
  <c r="N35" i="2"/>
  <c r="J48" i="2"/>
  <c r="B28" i="2"/>
  <c r="R56" i="2"/>
  <c r="F12" i="2"/>
  <c r="G46" i="2"/>
  <c r="U19" i="2"/>
  <c r="S54" i="2"/>
  <c r="C26" i="2"/>
  <c r="R19" i="2"/>
  <c r="G26" i="2"/>
  <c r="S39" i="2"/>
  <c r="M24" i="2"/>
  <c r="J19" i="2"/>
  <c r="T28" i="2"/>
  <c r="I41" i="2"/>
  <c r="M25" i="2"/>
  <c r="M50" i="2"/>
  <c r="R57" i="2"/>
  <c r="B52" i="2"/>
  <c r="R44" i="2"/>
  <c r="B58" i="2"/>
  <c r="N109" i="2" l="1"/>
  <c r="C111" i="2"/>
  <c r="I102" i="2"/>
  <c r="C83" i="2"/>
  <c r="H72" i="2"/>
  <c r="N88" i="2"/>
  <c r="G94" i="2"/>
  <c r="U86" i="2"/>
  <c r="N70" i="2"/>
  <c r="N78" i="2"/>
  <c r="N66" i="2"/>
  <c r="I78" i="2"/>
  <c r="U94" i="2"/>
  <c r="H88" i="2"/>
  <c r="I81" i="2"/>
  <c r="I87" i="2"/>
  <c r="U83" i="2"/>
  <c r="T94" i="2"/>
  <c r="J70" i="2"/>
  <c r="M64" i="2"/>
  <c r="G97" i="2"/>
  <c r="I85" i="2"/>
  <c r="I71" i="2"/>
  <c r="R71" i="2"/>
  <c r="I70" i="2"/>
  <c r="F78" i="2"/>
  <c r="B100" i="2"/>
  <c r="T64" i="2"/>
  <c r="U110" i="2"/>
  <c r="G86" i="2"/>
  <c r="R84" i="2"/>
  <c r="M61" i="2"/>
  <c r="R80" i="2"/>
  <c r="B101" i="2"/>
  <c r="J69" i="2"/>
  <c r="H101" i="2"/>
  <c r="G85" i="2"/>
  <c r="F99" i="2"/>
  <c r="H104" i="2"/>
  <c r="S103" i="2"/>
  <c r="B70" i="2"/>
  <c r="H94" i="2"/>
  <c r="U107" i="2"/>
  <c r="B75" i="2"/>
  <c r="J111" i="2"/>
  <c r="R70" i="2"/>
  <c r="I99" i="2"/>
  <c r="T77" i="2"/>
  <c r="I74" i="2"/>
  <c r="H109" i="2"/>
  <c r="T105" i="2"/>
  <c r="J63" i="2"/>
  <c r="R76" i="2"/>
  <c r="O88" i="2"/>
  <c r="H108" i="2"/>
  <c r="T84" i="2"/>
  <c r="S108" i="2"/>
  <c r="H70" i="2"/>
  <c r="J62" i="2"/>
  <c r="T67" i="2"/>
  <c r="F84" i="2"/>
  <c r="S62" i="2"/>
  <c r="I93" i="2"/>
  <c r="J101" i="2"/>
  <c r="M63" i="2"/>
  <c r="U61" i="2"/>
  <c r="U104" i="2"/>
  <c r="F86" i="2"/>
  <c r="T104" i="2"/>
  <c r="B103" i="2"/>
  <c r="U102" i="2"/>
  <c r="B77" i="2"/>
  <c r="J66" i="2"/>
  <c r="H80" i="2"/>
  <c r="U101" i="2"/>
  <c r="F67" i="2"/>
  <c r="B61" i="2"/>
  <c r="I80" i="2"/>
  <c r="I100" i="2"/>
  <c r="I103" i="2"/>
  <c r="F91" i="2"/>
  <c r="R97" i="2"/>
  <c r="U79" i="2"/>
  <c r="B94" i="2"/>
  <c r="I86" i="2"/>
  <c r="N61" i="2"/>
  <c r="J103" i="2"/>
  <c r="I96" i="2"/>
  <c r="G91" i="2"/>
  <c r="I63" i="2"/>
  <c r="I105" i="2"/>
  <c r="R102" i="2"/>
  <c r="G74" i="2"/>
  <c r="F89" i="2"/>
  <c r="T71" i="2"/>
  <c r="S94" i="2"/>
  <c r="T65" i="2"/>
  <c r="G90" i="2"/>
  <c r="G81" i="2"/>
  <c r="S72" i="2"/>
  <c r="B93" i="2"/>
  <c r="T76" i="2"/>
  <c r="F85" i="2"/>
  <c r="H89" i="2"/>
  <c r="G100" i="2"/>
  <c r="S96" i="2"/>
  <c r="U77" i="2"/>
  <c r="F111" i="2"/>
  <c r="J72" i="2"/>
  <c r="S82" i="2"/>
  <c r="I110" i="2"/>
  <c r="T109" i="2"/>
  <c r="G80" i="2"/>
  <c r="I83" i="2"/>
  <c r="T74" i="2"/>
  <c r="C64" i="2"/>
  <c r="R69" i="2"/>
  <c r="B81" i="2"/>
  <c r="T91" i="2"/>
  <c r="H75" i="2"/>
  <c r="H67" i="2"/>
  <c r="H64" i="2"/>
  <c r="I75" i="2"/>
  <c r="T111" i="2"/>
  <c r="U108" i="2"/>
  <c r="R67" i="2"/>
  <c r="B98" i="2"/>
  <c r="C72" i="2"/>
  <c r="U69" i="2"/>
  <c r="U85" i="2"/>
  <c r="U74" i="2"/>
  <c r="F75" i="2"/>
  <c r="R86" i="2"/>
  <c r="U80" i="2"/>
  <c r="B102" i="2"/>
  <c r="R92" i="2"/>
  <c r="I89" i="2"/>
  <c r="F109" i="2"/>
  <c r="F80" i="2"/>
  <c r="J88" i="2"/>
  <c r="H65" i="2"/>
  <c r="J109" i="2"/>
  <c r="R103" i="2"/>
  <c r="R106" i="2"/>
  <c r="T108" i="2"/>
  <c r="U67" i="2"/>
  <c r="U84" i="2"/>
  <c r="I88" i="2"/>
  <c r="R96" i="2"/>
  <c r="F101" i="2"/>
  <c r="R81" i="2"/>
  <c r="T78" i="2"/>
  <c r="S93" i="2"/>
  <c r="I66" i="2"/>
  <c r="R109" i="2"/>
  <c r="S92" i="2"/>
  <c r="R100" i="2"/>
  <c r="J93" i="2"/>
  <c r="C104" i="2"/>
  <c r="B110" i="2"/>
  <c r="B82" i="2"/>
  <c r="J83" i="2"/>
  <c r="G71" i="2"/>
  <c r="B87" i="2"/>
  <c r="I73" i="2"/>
  <c r="N62" i="2"/>
  <c r="F73" i="2"/>
  <c r="F104" i="2"/>
  <c r="U93" i="2"/>
  <c r="T88" i="2"/>
  <c r="T79" i="2"/>
  <c r="J64" i="2"/>
  <c r="T69" i="2"/>
  <c r="I106" i="2"/>
  <c r="N105" i="2"/>
  <c r="O87" i="2"/>
  <c r="U97" i="2"/>
  <c r="F81" i="2"/>
  <c r="N95" i="2"/>
  <c r="O110" i="2"/>
  <c r="U95" i="2"/>
  <c r="O98" i="2"/>
  <c r="I95" i="2"/>
  <c r="G107" i="2"/>
  <c r="U88" i="2"/>
  <c r="I84" i="2"/>
  <c r="O70" i="2"/>
  <c r="H15" i="9"/>
  <c r="F15" i="9"/>
  <c r="C15" i="9"/>
  <c r="B15" i="9"/>
  <c r="U15" i="9"/>
  <c r="T15" i="9"/>
  <c r="R15" i="9"/>
  <c r="A16" i="9"/>
  <c r="O15" i="9"/>
  <c r="S15" i="9"/>
  <c r="N15" i="9"/>
  <c r="M15" i="9"/>
  <c r="J15" i="9"/>
  <c r="I15" i="9"/>
  <c r="G15" i="9"/>
  <c r="F16" i="8"/>
  <c r="J16" i="8"/>
  <c r="I16" i="8"/>
  <c r="T16" i="8"/>
  <c r="H16" i="8"/>
  <c r="S16" i="8"/>
  <c r="R16" i="8"/>
  <c r="C16" i="8"/>
  <c r="B16" i="8"/>
  <c r="O16" i="8"/>
  <c r="G16" i="8"/>
  <c r="N16" i="8"/>
  <c r="M16" i="8"/>
  <c r="U16" i="8"/>
  <c r="A17" i="8"/>
  <c r="G72" i="2"/>
  <c r="B99" i="2"/>
  <c r="O95" i="2"/>
  <c r="C76" i="2"/>
  <c r="S63" i="2"/>
  <c r="F76" i="2"/>
  <c r="C102" i="2"/>
  <c r="R65" i="2"/>
  <c r="J78" i="2"/>
  <c r="J91" i="2"/>
  <c r="T93" i="2"/>
  <c r="H79" i="2"/>
  <c r="O76" i="2"/>
  <c r="F88" i="2"/>
  <c r="J76" i="2"/>
  <c r="I72" i="2"/>
  <c r="J86" i="2"/>
  <c r="C67" i="2"/>
  <c r="O93" i="2"/>
  <c r="U76" i="2"/>
  <c r="I62" i="2"/>
  <c r="B109" i="2"/>
  <c r="H63" i="2"/>
  <c r="T80" i="2"/>
  <c r="T73" i="2"/>
  <c r="N75" i="2"/>
  <c r="G66" i="2"/>
  <c r="C85" i="2"/>
  <c r="F66" i="2"/>
  <c r="G103" i="2"/>
  <c r="J81" i="2"/>
  <c r="B91" i="2"/>
  <c r="C107" i="2"/>
  <c r="U90" i="2"/>
  <c r="S68" i="2"/>
  <c r="R107" i="2"/>
  <c r="S69" i="2"/>
  <c r="N80" i="2"/>
  <c r="O108" i="2"/>
  <c r="B83" i="2"/>
  <c r="C98" i="2"/>
  <c r="G65" i="2"/>
  <c r="J104" i="2"/>
  <c r="R98" i="2"/>
  <c r="H102" i="2"/>
  <c r="C82" i="2"/>
  <c r="O105" i="2"/>
  <c r="J99" i="2"/>
  <c r="J96" i="2"/>
  <c r="T95" i="2"/>
  <c r="R85" i="2"/>
  <c r="J61" i="2"/>
  <c r="U92" i="2"/>
  <c r="I94" i="2"/>
  <c r="U65" i="2"/>
  <c r="R64" i="2"/>
  <c r="G111" i="2"/>
  <c r="H61" i="2"/>
  <c r="J107" i="2"/>
  <c r="J92" i="2"/>
  <c r="S77" i="2"/>
  <c r="S73" i="2"/>
  <c r="N103" i="2"/>
  <c r="F100" i="2"/>
  <c r="S89" i="2"/>
  <c r="T101" i="2"/>
  <c r="S87" i="2"/>
  <c r="G109" i="2"/>
  <c r="B68" i="2"/>
  <c r="U64" i="2"/>
  <c r="F72" i="2"/>
  <c r="H84" i="2"/>
  <c r="B62" i="2"/>
  <c r="C75" i="2"/>
  <c r="C69" i="2"/>
  <c r="C62" i="2"/>
  <c r="T87" i="2"/>
  <c r="C109" i="2"/>
  <c r="T62" i="2"/>
  <c r="G70" i="2"/>
  <c r="C71" i="2"/>
  <c r="U109" i="2"/>
  <c r="R78" i="2"/>
  <c r="R95" i="2"/>
  <c r="I91" i="2"/>
  <c r="N91" i="2"/>
  <c r="G105" i="2"/>
  <c r="U98" i="2"/>
  <c r="C89" i="2"/>
  <c r="R101" i="2"/>
  <c r="N63" i="2"/>
  <c r="S106" i="2"/>
  <c r="S88" i="2"/>
  <c r="T97" i="2"/>
  <c r="C77" i="2"/>
  <c r="G68" i="2"/>
  <c r="T83" i="2"/>
  <c r="I111" i="2"/>
  <c r="U70" i="2"/>
  <c r="M102" i="2"/>
  <c r="T92" i="2"/>
  <c r="F63" i="2"/>
  <c r="M87" i="2"/>
  <c r="U78" i="2"/>
  <c r="C80" i="2"/>
  <c r="I98" i="2"/>
  <c r="M68" i="2"/>
  <c r="G93" i="2"/>
  <c r="F96" i="2"/>
  <c r="G84" i="2"/>
  <c r="T81" i="2"/>
  <c r="B92" i="2"/>
  <c r="F77" i="2"/>
  <c r="H76" i="2"/>
  <c r="H82" i="2"/>
  <c r="C100" i="2"/>
  <c r="H81" i="2"/>
  <c r="S107" i="2"/>
  <c r="I65" i="2"/>
  <c r="B89" i="2"/>
  <c r="H97" i="2"/>
  <c r="F90" i="2"/>
  <c r="F65" i="2"/>
  <c r="S110" i="2"/>
  <c r="M109" i="2"/>
  <c r="B84" i="2"/>
  <c r="B96" i="2"/>
  <c r="H87" i="2"/>
  <c r="H85" i="2"/>
  <c r="R89" i="2"/>
  <c r="S61" i="2"/>
  <c r="I92" i="2"/>
  <c r="T96" i="2"/>
  <c r="H77" i="2"/>
  <c r="T110" i="2"/>
  <c r="R111" i="2"/>
  <c r="C95" i="2"/>
  <c r="R75" i="2"/>
  <c r="T61" i="2"/>
  <c r="G101" i="2"/>
  <c r="C79" i="2"/>
  <c r="G110" i="2"/>
  <c r="B71" i="2"/>
  <c r="J74" i="2"/>
  <c r="R99" i="2"/>
  <c r="C65" i="2"/>
  <c r="F102" i="2"/>
  <c r="J82" i="2"/>
  <c r="N94" i="2"/>
  <c r="J102" i="2"/>
  <c r="B80" i="2"/>
  <c r="F105" i="2"/>
  <c r="J73" i="2"/>
  <c r="R68" i="2"/>
  <c r="J90" i="2"/>
  <c r="T82" i="2"/>
  <c r="B86" i="2"/>
  <c r="C87" i="2"/>
  <c r="U82" i="2"/>
  <c r="F107" i="2"/>
  <c r="T107" i="2"/>
  <c r="B67" i="2"/>
  <c r="C93" i="2"/>
  <c r="R73" i="2"/>
  <c r="C86" i="2"/>
  <c r="F110" i="2"/>
  <c r="J79" i="2"/>
  <c r="S109" i="2"/>
  <c r="G73" i="2"/>
  <c r="H74" i="2"/>
  <c r="I64" i="2"/>
  <c r="H62" i="2"/>
  <c r="N65" i="2"/>
  <c r="G96" i="2"/>
  <c r="R62" i="2"/>
  <c r="C106" i="2"/>
  <c r="R88" i="2"/>
  <c r="R108" i="2"/>
  <c r="G77" i="2"/>
  <c r="I90" i="2"/>
  <c r="O91" i="2"/>
  <c r="H107" i="2"/>
  <c r="H105" i="2"/>
  <c r="B72" i="2"/>
  <c r="C74" i="2"/>
  <c r="I77" i="2"/>
  <c r="C94" i="2"/>
  <c r="I107" i="2"/>
  <c r="R104" i="2"/>
  <c r="M93" i="2"/>
  <c r="B69" i="2"/>
  <c r="J108" i="2"/>
  <c r="R93" i="2"/>
  <c r="S83" i="2"/>
  <c r="S97" i="2"/>
  <c r="O61" i="2"/>
  <c r="I69" i="2"/>
  <c r="F87" i="2"/>
  <c r="C103" i="2"/>
  <c r="S102" i="2"/>
  <c r="R105" i="2"/>
  <c r="J65" i="2"/>
  <c r="B76" i="2"/>
  <c r="B74" i="2"/>
  <c r="B85" i="2"/>
  <c r="H99" i="2"/>
  <c r="T68" i="2"/>
  <c r="T89" i="2"/>
  <c r="G76" i="2"/>
  <c r="I82" i="2"/>
  <c r="J67" i="2"/>
  <c r="C70" i="2"/>
  <c r="R63" i="2"/>
  <c r="R82" i="2"/>
  <c r="S64" i="2"/>
  <c r="U100" i="2"/>
  <c r="O73" i="2"/>
  <c r="N77" i="2"/>
  <c r="O67" i="2"/>
  <c r="M75" i="2"/>
  <c r="M76" i="2"/>
  <c r="M88" i="2"/>
  <c r="M98" i="2"/>
  <c r="M70" i="2"/>
  <c r="M86" i="2"/>
  <c r="M96" i="2"/>
  <c r="M85" i="2"/>
  <c r="G108" i="2"/>
  <c r="M95" i="2"/>
  <c r="U73" i="2"/>
  <c r="M94" i="2"/>
  <c r="G79" i="2"/>
  <c r="M81" i="2"/>
  <c r="O84" i="2"/>
  <c r="M107" i="2"/>
  <c r="N100" i="2"/>
  <c r="M67" i="2"/>
  <c r="J110" i="2"/>
  <c r="N87" i="2"/>
  <c r="N99" i="2"/>
  <c r="O75" i="2"/>
  <c r="N71" i="2"/>
  <c r="O92" i="2"/>
  <c r="N98" i="2"/>
  <c r="O80" i="2"/>
  <c r="N67" i="2"/>
  <c r="M106" i="2"/>
  <c r="O94" i="2"/>
  <c r="N84" i="2"/>
  <c r="M78" i="2"/>
  <c r="O83" i="2"/>
  <c r="N104" i="2"/>
  <c r="M105" i="2"/>
  <c r="O66" i="2"/>
  <c r="M82" i="2"/>
  <c r="O102" i="2"/>
  <c r="N92" i="2"/>
  <c r="M103" i="2"/>
  <c r="O74" i="2"/>
  <c r="U103" i="2"/>
  <c r="J87" i="2"/>
  <c r="N102" i="2"/>
  <c r="M92" i="2"/>
  <c r="O79" i="2"/>
  <c r="N74" i="2"/>
  <c r="M80" i="2"/>
  <c r="O101" i="2"/>
  <c r="N79" i="2"/>
  <c r="M74" i="2"/>
  <c r="O72" i="2"/>
  <c r="N101" i="2"/>
  <c r="O89" i="2"/>
  <c r="U106" i="2"/>
  <c r="U62" i="2"/>
  <c r="N72" i="2"/>
  <c r="M110" i="2"/>
  <c r="O99" i="2"/>
  <c r="G78" i="2"/>
  <c r="N89" i="2"/>
  <c r="M99" i="2"/>
  <c r="O109" i="2"/>
  <c r="N110" i="2"/>
  <c r="M71" i="2"/>
  <c r="O71" i="2"/>
  <c r="R83" i="2"/>
  <c r="U99" i="2"/>
  <c r="N73" i="2"/>
  <c r="N83" i="2"/>
  <c r="M108" i="2"/>
  <c r="O90" i="2"/>
  <c r="O104" i="2"/>
  <c r="R66" i="2"/>
  <c r="I76" i="2"/>
  <c r="G75" i="2"/>
  <c r="J100" i="2"/>
  <c r="B64" i="2"/>
  <c r="F62" i="2"/>
  <c r="C90" i="2"/>
  <c r="F98" i="2"/>
  <c r="G89" i="2"/>
  <c r="R110" i="2"/>
  <c r="O63" i="2"/>
  <c r="U105" i="2"/>
  <c r="C84" i="2"/>
  <c r="H69" i="2"/>
  <c r="G98" i="2"/>
  <c r="O64" i="2"/>
  <c r="U81" i="2"/>
  <c r="G92" i="2"/>
  <c r="N90" i="2"/>
  <c r="N76" i="2"/>
  <c r="M97" i="2"/>
  <c r="O111" i="2"/>
  <c r="O81" i="2"/>
  <c r="M62" i="2"/>
  <c r="J71" i="2"/>
  <c r="F69" i="2"/>
  <c r="F108" i="2"/>
  <c r="U111" i="2"/>
  <c r="J105" i="2"/>
  <c r="C105" i="2"/>
  <c r="S67" i="2"/>
  <c r="T70" i="2"/>
  <c r="S91" i="2"/>
  <c r="J95" i="2"/>
  <c r="G67" i="2"/>
  <c r="T86" i="2"/>
  <c r="G69" i="2"/>
  <c r="U72" i="2"/>
  <c r="U63" i="2"/>
  <c r="N111" i="2"/>
  <c r="N93" i="2"/>
  <c r="M69" i="2"/>
  <c r="O100" i="2"/>
  <c r="O82" i="2"/>
  <c r="M91" i="2"/>
  <c r="M66" i="2"/>
  <c r="T75" i="2"/>
  <c r="O65" i="2"/>
  <c r="G87" i="2"/>
  <c r="R90" i="2"/>
  <c r="B88" i="2"/>
  <c r="I109" i="2"/>
  <c r="N64" i="2"/>
  <c r="M83" i="2"/>
  <c r="C108" i="2"/>
  <c r="T102" i="2"/>
  <c r="F93" i="2"/>
  <c r="R74" i="2"/>
  <c r="M101" i="2"/>
  <c r="I61" i="2"/>
  <c r="B73" i="2"/>
  <c r="N86" i="2"/>
  <c r="O107" i="2"/>
  <c r="B90" i="2"/>
  <c r="F74" i="2"/>
  <c r="H96" i="2"/>
  <c r="C68" i="2"/>
  <c r="S104" i="2"/>
  <c r="J106" i="2"/>
  <c r="C63" i="2"/>
  <c r="H71" i="2"/>
  <c r="F82" i="2"/>
  <c r="F68" i="2"/>
  <c r="I68" i="2"/>
  <c r="S70" i="2"/>
  <c r="J68" i="2"/>
  <c r="S66" i="2"/>
  <c r="C96" i="2"/>
  <c r="S80" i="2"/>
  <c r="F94" i="2"/>
  <c r="J97" i="2"/>
  <c r="I79" i="2"/>
  <c r="H106" i="2"/>
  <c r="R61" i="2"/>
  <c r="C92" i="2"/>
  <c r="S74" i="2"/>
  <c r="H92" i="2"/>
  <c r="C110" i="2"/>
  <c r="G99" i="2"/>
  <c r="H103" i="2"/>
  <c r="H110" i="2"/>
  <c r="S98" i="2"/>
  <c r="N96" i="2"/>
  <c r="M111" i="2"/>
  <c r="O68" i="2"/>
  <c r="G88" i="2"/>
  <c r="S99" i="2"/>
  <c r="I104" i="2"/>
  <c r="J75" i="2"/>
  <c r="C66" i="2"/>
  <c r="N69" i="2"/>
  <c r="M84" i="2"/>
  <c r="B79" i="2"/>
  <c r="T63" i="2"/>
  <c r="G106" i="2"/>
  <c r="C73" i="2"/>
  <c r="J98" i="2"/>
  <c r="H83" i="2"/>
  <c r="B65" i="2"/>
  <c r="G63" i="2"/>
  <c r="R87" i="2"/>
  <c r="M90" i="2"/>
  <c r="M104" i="2"/>
  <c r="C101" i="2"/>
  <c r="T85" i="2"/>
  <c r="S79" i="2"/>
  <c r="B95" i="2"/>
  <c r="B105" i="2"/>
  <c r="H111" i="2"/>
  <c r="F70" i="2"/>
  <c r="F64" i="2"/>
  <c r="B104" i="2"/>
  <c r="H68" i="2"/>
  <c r="T99" i="2"/>
  <c r="H90" i="2"/>
  <c r="J77" i="2"/>
  <c r="H98" i="2"/>
  <c r="F92" i="2"/>
  <c r="S95" i="2"/>
  <c r="U91" i="2"/>
  <c r="I108" i="2"/>
  <c r="U71" i="2"/>
  <c r="N68" i="2"/>
  <c r="M100" i="2"/>
  <c r="O85" i="2"/>
  <c r="J94" i="2"/>
  <c r="R79" i="2"/>
  <c r="O62" i="2"/>
  <c r="H91" i="2"/>
  <c r="T100" i="2"/>
  <c r="S101" i="2"/>
  <c r="F79" i="2"/>
  <c r="H100" i="2"/>
  <c r="B111" i="2"/>
  <c r="S81" i="2"/>
  <c r="S105" i="2"/>
  <c r="R91" i="2"/>
  <c r="O69" i="2"/>
  <c r="B78" i="2"/>
  <c r="J89" i="2"/>
  <c r="B66" i="2"/>
  <c r="C99" i="2"/>
  <c r="G104" i="2"/>
  <c r="B106" i="2"/>
  <c r="O86" i="2"/>
  <c r="C88" i="2"/>
  <c r="C61" i="2"/>
  <c r="F106" i="2"/>
  <c r="U89" i="2"/>
  <c r="M77" i="2"/>
  <c r="B63" i="2"/>
  <c r="N107" i="2"/>
  <c r="O96" i="2"/>
  <c r="S85" i="2"/>
  <c r="T103" i="2"/>
  <c r="S90" i="2"/>
  <c r="J80" i="2"/>
  <c r="F95" i="2"/>
  <c r="H66" i="2"/>
  <c r="F83" i="2"/>
  <c r="F71" i="2"/>
  <c r="H86" i="2"/>
  <c r="H78" i="2"/>
  <c r="R77" i="2"/>
  <c r="T90" i="2"/>
  <c r="F103" i="2"/>
  <c r="T106" i="2"/>
  <c r="U87" i="2"/>
  <c r="B97" i="2"/>
  <c r="U96" i="2"/>
  <c r="S76" i="2"/>
  <c r="I97" i="2"/>
  <c r="R94" i="2"/>
  <c r="N81" i="2"/>
  <c r="N85" i="2"/>
  <c r="M72" i="2"/>
  <c r="O77" i="2"/>
  <c r="O106" i="2"/>
  <c r="S65" i="2"/>
  <c r="N108" i="2"/>
  <c r="O97" i="2"/>
  <c r="H93" i="2"/>
  <c r="F61" i="2"/>
  <c r="U68" i="2"/>
  <c r="N97" i="2"/>
  <c r="M79" i="2"/>
  <c r="G95" i="2"/>
  <c r="C78" i="2"/>
  <c r="S100" i="2"/>
  <c r="S84" i="2"/>
  <c r="S75" i="2"/>
  <c r="S86" i="2"/>
  <c r="G64" i="2"/>
  <c r="R72" i="2"/>
  <c r="G102" i="2"/>
  <c r="G83" i="2"/>
  <c r="T98" i="2"/>
  <c r="U75" i="2"/>
  <c r="M73" i="2"/>
  <c r="S78" i="2"/>
  <c r="T66" i="2"/>
  <c r="J84" i="2"/>
  <c r="F97" i="2"/>
  <c r="S71" i="2"/>
  <c r="C97" i="2"/>
  <c r="J85" i="2"/>
  <c r="M65" i="2"/>
  <c r="I101" i="2"/>
  <c r="G61" i="2"/>
  <c r="T72" i="2"/>
  <c r="B108" i="2"/>
  <c r="C91" i="2"/>
  <c r="C81" i="2"/>
  <c r="G82" i="2"/>
  <c r="B107" i="2"/>
  <c r="U66" i="2"/>
  <c r="H73" i="2"/>
  <c r="G62" i="2"/>
  <c r="H95" i="2"/>
  <c r="N82" i="2"/>
  <c r="N106" i="2"/>
  <c r="M89" i="2"/>
  <c r="O103" i="2"/>
  <c r="O78" i="2"/>
  <c r="I67" i="2"/>
  <c r="O16" i="9" l="1"/>
  <c r="N16" i="9"/>
  <c r="M16" i="9"/>
  <c r="J16" i="9"/>
  <c r="H16" i="9"/>
  <c r="G16" i="9"/>
  <c r="C16" i="9"/>
  <c r="B16" i="9"/>
  <c r="U16" i="9"/>
  <c r="I16" i="9"/>
  <c r="A17" i="9"/>
  <c r="T16" i="9"/>
  <c r="R16" i="9"/>
  <c r="S16" i="9"/>
  <c r="F16" i="9"/>
  <c r="N17" i="8"/>
  <c r="M17" i="8"/>
  <c r="I17" i="8"/>
  <c r="H17" i="8"/>
  <c r="A18" i="8"/>
  <c r="R17" i="8"/>
  <c r="U17" i="8"/>
  <c r="T17" i="8"/>
  <c r="S17" i="8"/>
  <c r="O17" i="8"/>
  <c r="J17" i="8"/>
  <c r="F17" i="8"/>
  <c r="G17" i="8"/>
  <c r="C17" i="8"/>
  <c r="B17" i="8"/>
  <c r="J17" i="9" l="1"/>
  <c r="I17" i="9"/>
  <c r="S17" i="9"/>
  <c r="R17" i="9"/>
  <c r="O17" i="9"/>
  <c r="N17" i="9"/>
  <c r="C17" i="9"/>
  <c r="B17" i="9"/>
  <c r="F17" i="9"/>
  <c r="A18" i="9"/>
  <c r="U17" i="9"/>
  <c r="T17" i="9"/>
  <c r="M17" i="9"/>
  <c r="H17" i="9"/>
  <c r="G17" i="9"/>
  <c r="H18" i="8"/>
  <c r="C18" i="8"/>
  <c r="B18" i="8"/>
  <c r="U18" i="8"/>
  <c r="T18" i="8"/>
  <c r="J18" i="8"/>
  <c r="I18" i="8"/>
  <c r="G18" i="8"/>
  <c r="M18" i="8"/>
  <c r="F18" i="8"/>
  <c r="S18" i="8"/>
  <c r="O18" i="8"/>
  <c r="N18" i="8"/>
  <c r="A19" i="8"/>
  <c r="R18" i="8"/>
  <c r="H18" i="9" l="1"/>
  <c r="A19" i="9"/>
  <c r="U18" i="9"/>
  <c r="T18" i="9"/>
  <c r="S18" i="9"/>
  <c r="R18" i="9"/>
  <c r="O18" i="9"/>
  <c r="J18" i="9"/>
  <c r="I18" i="9"/>
  <c r="G18" i="9"/>
  <c r="F18" i="9"/>
  <c r="C18" i="9"/>
  <c r="N18" i="9"/>
  <c r="M18" i="9"/>
  <c r="B18" i="9"/>
  <c r="R19" i="8"/>
  <c r="O19" i="8"/>
  <c r="M19" i="8"/>
  <c r="J19" i="8"/>
  <c r="N19" i="8"/>
  <c r="S19" i="8"/>
  <c r="H19" i="8"/>
  <c r="G19" i="8"/>
  <c r="U19" i="8"/>
  <c r="I19" i="8"/>
  <c r="A20" i="8"/>
  <c r="T19" i="8"/>
  <c r="B19" i="8"/>
  <c r="F19" i="8"/>
  <c r="C19" i="8"/>
  <c r="N19" i="9" l="1"/>
  <c r="M19" i="9"/>
  <c r="F19" i="9"/>
  <c r="C19" i="9"/>
  <c r="A20" i="9"/>
  <c r="T19" i="9"/>
  <c r="U19" i="9"/>
  <c r="S19" i="9"/>
  <c r="O19" i="9"/>
  <c r="J19" i="9"/>
  <c r="H19" i="9"/>
  <c r="G19" i="9"/>
  <c r="R19" i="9"/>
  <c r="I19" i="9"/>
  <c r="B19" i="9"/>
  <c r="J20" i="8"/>
  <c r="O20" i="8"/>
  <c r="M20" i="8"/>
  <c r="F20" i="8"/>
  <c r="N20" i="8"/>
  <c r="I20" i="8"/>
  <c r="H20" i="8"/>
  <c r="G20" i="8"/>
  <c r="C20" i="8"/>
  <c r="T20" i="8"/>
  <c r="S20" i="8"/>
  <c r="R20" i="8"/>
  <c r="B20" i="8"/>
  <c r="A21" i="8"/>
  <c r="U20" i="8"/>
  <c r="J20" i="9" l="1"/>
  <c r="I20" i="9"/>
  <c r="H20" i="9"/>
  <c r="G20" i="9"/>
  <c r="F20" i="9"/>
  <c r="R20" i="9"/>
  <c r="O20" i="9"/>
  <c r="N20" i="9"/>
  <c r="M20" i="9"/>
  <c r="C20" i="9"/>
  <c r="B20" i="9"/>
  <c r="A21" i="9"/>
  <c r="U20" i="9"/>
  <c r="T20" i="9"/>
  <c r="S20" i="9"/>
  <c r="T21" i="8"/>
  <c r="S21" i="8"/>
  <c r="O21" i="8"/>
  <c r="N21" i="8"/>
  <c r="I21" i="8"/>
  <c r="H21" i="8"/>
  <c r="A22" i="8"/>
  <c r="U21" i="8"/>
  <c r="R21" i="8"/>
  <c r="F21" i="8"/>
  <c r="C21" i="8"/>
  <c r="B21" i="8"/>
  <c r="J21" i="8"/>
  <c r="G21" i="8"/>
  <c r="M21" i="8"/>
  <c r="R21" i="9" l="1"/>
  <c r="O21" i="9"/>
  <c r="H21" i="9"/>
  <c r="G21" i="9"/>
  <c r="F21" i="9"/>
  <c r="C21" i="9"/>
  <c r="U21" i="9"/>
  <c r="T21" i="9"/>
  <c r="N21" i="9"/>
  <c r="M21" i="9"/>
  <c r="A22" i="9"/>
  <c r="S21" i="9"/>
  <c r="J21" i="9"/>
  <c r="B21" i="9"/>
  <c r="I21" i="9"/>
  <c r="N22" i="8"/>
  <c r="A23" i="8"/>
  <c r="U22" i="8"/>
  <c r="T22" i="8"/>
  <c r="R22" i="8"/>
  <c r="S22" i="8"/>
  <c r="O22" i="8"/>
  <c r="H22" i="8"/>
  <c r="C22" i="8"/>
  <c r="B22" i="8"/>
  <c r="J22" i="8"/>
  <c r="I22" i="8"/>
  <c r="G22" i="8"/>
  <c r="M22" i="8"/>
  <c r="F22" i="8"/>
  <c r="N22" i="9" l="1"/>
  <c r="A23" i="9"/>
  <c r="U22" i="9"/>
  <c r="T22" i="9"/>
  <c r="B22" i="9"/>
  <c r="S22" i="9"/>
  <c r="R22" i="9"/>
  <c r="J22" i="9"/>
  <c r="I22" i="9"/>
  <c r="H22" i="9"/>
  <c r="G22" i="9"/>
  <c r="F22" i="9"/>
  <c r="C22" i="9"/>
  <c r="O22" i="9"/>
  <c r="M22" i="9"/>
  <c r="A24" i="8"/>
  <c r="U23" i="8"/>
  <c r="S23" i="8"/>
  <c r="R23" i="8"/>
  <c r="C23" i="8"/>
  <c r="B23" i="8"/>
  <c r="M23" i="8"/>
  <c r="G23" i="8"/>
  <c r="N23" i="8"/>
  <c r="I23" i="8"/>
  <c r="J23" i="8"/>
  <c r="H23" i="8"/>
  <c r="T23" i="8"/>
  <c r="O23" i="8"/>
  <c r="F23" i="8"/>
  <c r="T23" i="9" l="1"/>
  <c r="S23" i="9"/>
  <c r="O23" i="9"/>
  <c r="N23" i="9"/>
  <c r="M23" i="9"/>
  <c r="J23" i="9"/>
  <c r="B23" i="9"/>
  <c r="I23" i="9"/>
  <c r="H23" i="9"/>
  <c r="A24" i="9"/>
  <c r="U23" i="9"/>
  <c r="R23" i="9"/>
  <c r="F23" i="9"/>
  <c r="C23" i="9"/>
  <c r="G23" i="9"/>
  <c r="R24" i="8"/>
  <c r="C24" i="8"/>
  <c r="B24" i="8"/>
  <c r="I24" i="8"/>
  <c r="H24" i="8"/>
  <c r="G24" i="8"/>
  <c r="F24" i="8"/>
  <c r="S24" i="8"/>
  <c r="N24" i="8"/>
  <c r="O24" i="8"/>
  <c r="M24" i="8"/>
  <c r="J24" i="8"/>
  <c r="T24" i="8"/>
  <c r="A25" i="8"/>
  <c r="U24" i="8"/>
  <c r="R24" i="9" l="1"/>
  <c r="M24" i="9"/>
  <c r="J24" i="9"/>
  <c r="H24" i="9"/>
  <c r="G24" i="9"/>
  <c r="I24" i="9"/>
  <c r="F24" i="9"/>
  <c r="B24" i="9"/>
  <c r="C24" i="9"/>
  <c r="N24" i="9"/>
  <c r="A25" i="9"/>
  <c r="U24" i="9"/>
  <c r="T24" i="9"/>
  <c r="S24" i="9"/>
  <c r="O24" i="9"/>
  <c r="U25" i="8"/>
  <c r="T25" i="8"/>
  <c r="N25" i="8"/>
  <c r="J25" i="8"/>
  <c r="F25" i="8"/>
  <c r="M25" i="8"/>
  <c r="C25" i="8"/>
  <c r="I25" i="8"/>
  <c r="H25" i="8"/>
  <c r="G25" i="8"/>
  <c r="R25" i="8"/>
  <c r="O25" i="8"/>
  <c r="B25" i="8"/>
  <c r="A26" i="8"/>
  <c r="S25" i="8"/>
  <c r="A26" i="9" l="1"/>
  <c r="U25" i="9"/>
  <c r="T25" i="9"/>
  <c r="S25" i="9"/>
  <c r="O25" i="9"/>
  <c r="N25" i="9"/>
  <c r="M25" i="9"/>
  <c r="J25" i="9"/>
  <c r="R25" i="9"/>
  <c r="I25" i="9"/>
  <c r="G25" i="9"/>
  <c r="H25" i="9"/>
  <c r="F25" i="9"/>
  <c r="C25" i="9"/>
  <c r="B25" i="9"/>
  <c r="C26" i="8"/>
  <c r="B26" i="8"/>
  <c r="T26" i="8"/>
  <c r="N26" i="8"/>
  <c r="M26" i="8"/>
  <c r="U26" i="8"/>
  <c r="S26" i="8"/>
  <c r="A27" i="8"/>
  <c r="R26" i="8"/>
  <c r="H26" i="8"/>
  <c r="O26" i="8"/>
  <c r="J26" i="8"/>
  <c r="I26" i="8"/>
  <c r="G26" i="8"/>
  <c r="F26" i="8"/>
  <c r="T26" i="9" l="1"/>
  <c r="C26" i="9"/>
  <c r="B26" i="9"/>
  <c r="A27" i="9"/>
  <c r="U26" i="9"/>
  <c r="M26" i="9"/>
  <c r="I26" i="9"/>
  <c r="F26" i="9"/>
  <c r="J26" i="9"/>
  <c r="H26" i="9"/>
  <c r="G26" i="9"/>
  <c r="R26" i="9"/>
  <c r="S26" i="9"/>
  <c r="O26" i="9"/>
  <c r="N26" i="9"/>
  <c r="A28" i="8"/>
  <c r="U27" i="8"/>
  <c r="T27" i="8"/>
  <c r="S27" i="8"/>
  <c r="O27" i="8"/>
  <c r="R27" i="8"/>
  <c r="N27" i="8"/>
  <c r="M27" i="8"/>
  <c r="J27" i="8"/>
  <c r="B27" i="8"/>
  <c r="I27" i="8"/>
  <c r="G27" i="8"/>
  <c r="H27" i="8"/>
  <c r="F27" i="8"/>
  <c r="C27" i="8"/>
  <c r="F27" i="9" l="1"/>
  <c r="C27" i="9"/>
  <c r="R27" i="9"/>
  <c r="O27" i="9"/>
  <c r="N27" i="9"/>
  <c r="M27" i="9"/>
  <c r="G27" i="9"/>
  <c r="B27" i="9"/>
  <c r="J27" i="9"/>
  <c r="I27" i="9"/>
  <c r="H27" i="9"/>
  <c r="T27" i="9"/>
  <c r="A28" i="9"/>
  <c r="U27" i="9"/>
  <c r="S27" i="9"/>
  <c r="G28" i="8"/>
  <c r="F28" i="8"/>
  <c r="B28" i="8"/>
  <c r="A29" i="8"/>
  <c r="H28" i="8"/>
  <c r="C28" i="8"/>
  <c r="I28" i="8"/>
  <c r="T28" i="8"/>
  <c r="S28" i="8"/>
  <c r="R28" i="8"/>
  <c r="N28" i="8"/>
  <c r="M28" i="8"/>
  <c r="J28" i="8"/>
  <c r="U28" i="8"/>
  <c r="O28" i="8"/>
  <c r="C28" i="9" l="1"/>
  <c r="B28" i="9"/>
  <c r="A29" i="9"/>
  <c r="J28" i="9"/>
  <c r="I28" i="9"/>
  <c r="H28" i="9"/>
  <c r="G28" i="9"/>
  <c r="O28" i="9"/>
  <c r="N28" i="9"/>
  <c r="M28" i="9"/>
  <c r="F28" i="9"/>
  <c r="U28" i="9"/>
  <c r="T28" i="9"/>
  <c r="S28" i="9"/>
  <c r="R28" i="9"/>
  <c r="C29" i="8"/>
  <c r="B29" i="8"/>
  <c r="A30" i="8"/>
  <c r="H29" i="8"/>
  <c r="G29" i="8"/>
  <c r="F29" i="8"/>
  <c r="J29" i="8"/>
  <c r="N29" i="8"/>
  <c r="U29" i="8"/>
  <c r="R29" i="8"/>
  <c r="O29" i="8"/>
  <c r="I29" i="8"/>
  <c r="T29" i="8"/>
  <c r="S29" i="8"/>
  <c r="M29" i="8"/>
  <c r="S29" i="9" l="1"/>
  <c r="R29" i="9"/>
  <c r="N29" i="9"/>
  <c r="M29" i="9"/>
  <c r="U29" i="9"/>
  <c r="T29" i="9"/>
  <c r="O29" i="9"/>
  <c r="J29" i="9"/>
  <c r="H29" i="9"/>
  <c r="C29" i="9"/>
  <c r="I29" i="9"/>
  <c r="G29" i="9"/>
  <c r="F29" i="9"/>
  <c r="B29" i="9"/>
  <c r="A30" i="9"/>
  <c r="I30" i="8"/>
  <c r="H30" i="8"/>
  <c r="F30" i="8"/>
  <c r="C30" i="8"/>
  <c r="S30" i="8"/>
  <c r="O30" i="8"/>
  <c r="R30" i="8"/>
  <c r="N30" i="8"/>
  <c r="B30" i="8"/>
  <c r="M30" i="8"/>
  <c r="J30" i="8"/>
  <c r="G30" i="8"/>
  <c r="U30" i="8"/>
  <c r="A31" i="8"/>
  <c r="T30" i="8"/>
  <c r="G30" i="9" l="1"/>
  <c r="F30" i="9"/>
  <c r="S30" i="9"/>
  <c r="R30" i="9"/>
  <c r="O30" i="9"/>
  <c r="N30" i="9"/>
  <c r="M30" i="9"/>
  <c r="T30" i="9"/>
  <c r="A31" i="9"/>
  <c r="J30" i="9"/>
  <c r="U30" i="9"/>
  <c r="I30" i="9"/>
  <c r="H30" i="9"/>
  <c r="C30" i="9"/>
  <c r="B30" i="9"/>
  <c r="C31" i="8"/>
  <c r="N31" i="8"/>
  <c r="M31" i="8"/>
  <c r="R31" i="8"/>
  <c r="F31" i="8"/>
  <c r="O31" i="8"/>
  <c r="J31" i="8"/>
  <c r="I31" i="8"/>
  <c r="B31" i="8"/>
  <c r="H31" i="8"/>
  <c r="G31" i="8"/>
  <c r="U31" i="8"/>
  <c r="S31" i="8"/>
  <c r="T31" i="8"/>
  <c r="A32" i="8"/>
  <c r="C31" i="9" l="1"/>
  <c r="H31" i="9"/>
  <c r="G31" i="9"/>
  <c r="F31" i="9"/>
  <c r="B31" i="9"/>
  <c r="N31" i="9"/>
  <c r="M31" i="9"/>
  <c r="I31" i="9"/>
  <c r="J31" i="9"/>
  <c r="U31" i="9"/>
  <c r="R31" i="9"/>
  <c r="T31" i="9"/>
  <c r="S31" i="9"/>
  <c r="O31" i="9"/>
  <c r="A32" i="9"/>
  <c r="M32" i="8"/>
  <c r="J32" i="8"/>
  <c r="H32" i="8"/>
  <c r="G32" i="8"/>
  <c r="T32" i="8"/>
  <c r="A33" i="8"/>
  <c r="U32" i="8"/>
  <c r="S32" i="8"/>
  <c r="R32" i="8"/>
  <c r="O32" i="8"/>
  <c r="N32" i="8"/>
  <c r="I32" i="8"/>
  <c r="F32" i="8"/>
  <c r="C32" i="8"/>
  <c r="B32" i="8"/>
  <c r="I32" i="9" l="1"/>
  <c r="H32" i="9"/>
  <c r="A33" i="9"/>
  <c r="U32" i="9"/>
  <c r="M32" i="9"/>
  <c r="J32" i="9"/>
  <c r="F32" i="9"/>
  <c r="C32" i="9"/>
  <c r="B32" i="9"/>
  <c r="T32" i="9"/>
  <c r="S32" i="9"/>
  <c r="R32" i="9"/>
  <c r="O32" i="9"/>
  <c r="N32" i="9"/>
  <c r="G32" i="9"/>
  <c r="G33" i="8"/>
  <c r="H33" i="8"/>
  <c r="F33" i="8"/>
  <c r="C33" i="8"/>
  <c r="B33" i="8"/>
  <c r="A34" i="8"/>
  <c r="T33" i="8"/>
  <c r="M33" i="8"/>
  <c r="S33" i="8"/>
  <c r="U33" i="8"/>
  <c r="R33" i="8"/>
  <c r="O33" i="8"/>
  <c r="N33" i="8"/>
  <c r="J33" i="8"/>
  <c r="I33" i="8"/>
  <c r="G33" i="9" l="1"/>
  <c r="C33" i="9"/>
  <c r="B33" i="9"/>
  <c r="U33" i="9"/>
  <c r="T33" i="9"/>
  <c r="S33" i="9"/>
  <c r="R33" i="9"/>
  <c r="J33" i="9"/>
  <c r="I33" i="9"/>
  <c r="H33" i="9"/>
  <c r="F33" i="9"/>
  <c r="N33" i="9"/>
  <c r="A34" i="9"/>
  <c r="O33" i="9"/>
  <c r="M33" i="9"/>
  <c r="O34" i="8"/>
  <c r="N34" i="8"/>
  <c r="J34" i="8"/>
  <c r="I34" i="8"/>
  <c r="B34" i="8"/>
  <c r="M34" i="8"/>
  <c r="H34" i="8"/>
  <c r="G34" i="8"/>
  <c r="A35" i="8"/>
  <c r="F34" i="8"/>
  <c r="U34" i="8"/>
  <c r="S34" i="8"/>
  <c r="R34" i="8"/>
  <c r="T34" i="8"/>
  <c r="C34" i="8"/>
  <c r="M34" i="9" l="1"/>
  <c r="J34" i="9"/>
  <c r="U34" i="9"/>
  <c r="T34" i="9"/>
  <c r="A35" i="9"/>
  <c r="S34" i="9"/>
  <c r="R34" i="9"/>
  <c r="O34" i="9"/>
  <c r="N34" i="9"/>
  <c r="G34" i="9"/>
  <c r="I34" i="9"/>
  <c r="H34" i="9"/>
  <c r="F34" i="9"/>
  <c r="C34" i="9"/>
  <c r="B34" i="9"/>
  <c r="I35" i="8"/>
  <c r="S35" i="8"/>
  <c r="O35" i="8"/>
  <c r="R35" i="8"/>
  <c r="N35" i="8"/>
  <c r="M35" i="8"/>
  <c r="H35" i="8"/>
  <c r="J35" i="8"/>
  <c r="G35" i="8"/>
  <c r="C35" i="8"/>
  <c r="B35" i="8"/>
  <c r="T35" i="8"/>
  <c r="A36" i="8"/>
  <c r="F35" i="8"/>
  <c r="U35" i="8"/>
  <c r="I35" i="9" l="1"/>
  <c r="M35" i="9"/>
  <c r="J35" i="9"/>
  <c r="H35" i="9"/>
  <c r="G35" i="9"/>
  <c r="C35" i="9"/>
  <c r="B35" i="9"/>
  <c r="U35" i="9"/>
  <c r="A36" i="9"/>
  <c r="T35" i="9"/>
  <c r="S35" i="9"/>
  <c r="O35" i="9"/>
  <c r="F35" i="9"/>
  <c r="R35" i="9"/>
  <c r="N35" i="9"/>
  <c r="S36" i="8"/>
  <c r="R36" i="8"/>
  <c r="N36" i="8"/>
  <c r="M36" i="8"/>
  <c r="O36" i="8"/>
  <c r="J36" i="8"/>
  <c r="T36" i="8"/>
  <c r="I36" i="8"/>
  <c r="H36" i="8"/>
  <c r="A37" i="8"/>
  <c r="U36" i="8"/>
  <c r="F36" i="8"/>
  <c r="C36" i="8"/>
  <c r="G36" i="8"/>
  <c r="B36" i="8"/>
  <c r="O36" i="9" l="1"/>
  <c r="N36" i="9"/>
  <c r="M36" i="9"/>
  <c r="J36" i="9"/>
  <c r="I36" i="9"/>
  <c r="H36" i="9"/>
  <c r="S36" i="9"/>
  <c r="G36" i="9"/>
  <c r="B36" i="9"/>
  <c r="R36" i="9"/>
  <c r="F36" i="9"/>
  <c r="C36" i="9"/>
  <c r="T36" i="9"/>
  <c r="A37" i="9"/>
  <c r="U36" i="9"/>
  <c r="M37" i="8"/>
  <c r="T37" i="8"/>
  <c r="S37" i="8"/>
  <c r="A38" i="8"/>
  <c r="U37" i="8"/>
  <c r="O37" i="8"/>
  <c r="N37" i="8"/>
  <c r="R37" i="8"/>
  <c r="I37" i="8"/>
  <c r="J37" i="8"/>
  <c r="H37" i="8"/>
  <c r="F37" i="8"/>
  <c r="G37" i="8"/>
  <c r="C37" i="8"/>
  <c r="B37" i="8"/>
  <c r="M37" i="9" l="1"/>
  <c r="T37" i="9"/>
  <c r="S37" i="9"/>
  <c r="R37" i="9"/>
  <c r="O37" i="9"/>
  <c r="A38" i="9"/>
  <c r="N37" i="9"/>
  <c r="J37" i="9"/>
  <c r="U37" i="9"/>
  <c r="I37" i="9"/>
  <c r="H37" i="9"/>
  <c r="G37" i="9"/>
  <c r="B37" i="9"/>
  <c r="F37" i="9"/>
  <c r="C37" i="9"/>
  <c r="U38" i="8"/>
  <c r="T38" i="8"/>
  <c r="R38" i="8"/>
  <c r="O38" i="8"/>
  <c r="G38" i="8"/>
  <c r="F38" i="8"/>
  <c r="C38" i="8"/>
  <c r="B38" i="8"/>
  <c r="A39" i="8"/>
  <c r="I38" i="8"/>
  <c r="S38" i="8"/>
  <c r="H38" i="8"/>
  <c r="N38" i="8"/>
  <c r="M38" i="8"/>
  <c r="J38" i="8"/>
  <c r="S38" i="9" l="1"/>
  <c r="R38" i="9"/>
  <c r="B38" i="9"/>
  <c r="N38" i="9"/>
  <c r="M38" i="9"/>
  <c r="I38" i="9"/>
  <c r="C38" i="9"/>
  <c r="J38" i="9"/>
  <c r="H38" i="9"/>
  <c r="F38" i="9"/>
  <c r="G38" i="9"/>
  <c r="U38" i="9"/>
  <c r="T38" i="9"/>
  <c r="O38" i="9"/>
  <c r="A39" i="9"/>
  <c r="O39" i="8"/>
  <c r="G39" i="8"/>
  <c r="F39" i="8"/>
  <c r="C39" i="8"/>
  <c r="B39" i="8"/>
  <c r="A40" i="8"/>
  <c r="U39" i="8"/>
  <c r="H39" i="8"/>
  <c r="S39" i="8"/>
  <c r="M39" i="8"/>
  <c r="J39" i="8"/>
  <c r="I39" i="8"/>
  <c r="R39" i="8"/>
  <c r="T39" i="8"/>
  <c r="N39" i="8"/>
  <c r="O39" i="9" l="1"/>
  <c r="U39" i="9"/>
  <c r="A40" i="9"/>
  <c r="G39" i="9"/>
  <c r="F39" i="9"/>
  <c r="C39" i="9"/>
  <c r="B39" i="9"/>
  <c r="H39" i="9"/>
  <c r="I39" i="9"/>
  <c r="M39" i="9"/>
  <c r="J39" i="9"/>
  <c r="T39" i="9"/>
  <c r="S39" i="9"/>
  <c r="R39" i="9"/>
  <c r="N39" i="9"/>
  <c r="A41" i="8"/>
  <c r="T40" i="8"/>
  <c r="S40" i="8"/>
  <c r="R40" i="8"/>
  <c r="O40" i="8"/>
  <c r="N40" i="8"/>
  <c r="M40" i="8"/>
  <c r="G40" i="8"/>
  <c r="J40" i="8"/>
  <c r="H40" i="8"/>
  <c r="I40" i="8"/>
  <c r="B40" i="8"/>
  <c r="C40" i="8"/>
  <c r="U40" i="8"/>
  <c r="F40" i="8"/>
  <c r="U40" i="9" l="1"/>
  <c r="T40" i="9"/>
  <c r="F40" i="9"/>
  <c r="C40" i="9"/>
  <c r="B40" i="9"/>
  <c r="R40" i="9"/>
  <c r="O40" i="9"/>
  <c r="M40" i="9"/>
  <c r="J40" i="9"/>
  <c r="A41" i="9"/>
  <c r="S40" i="9"/>
  <c r="N40" i="9"/>
  <c r="I40" i="9"/>
  <c r="H40" i="9"/>
  <c r="G40" i="9"/>
  <c r="B41" i="8"/>
  <c r="S41" i="8"/>
  <c r="R41" i="8"/>
  <c r="O41" i="8"/>
  <c r="U41" i="8"/>
  <c r="N41" i="8"/>
  <c r="M41" i="8"/>
  <c r="A42" i="8"/>
  <c r="T41" i="8"/>
  <c r="H41" i="8"/>
  <c r="J41" i="8"/>
  <c r="I41" i="8"/>
  <c r="G41" i="8"/>
  <c r="F41" i="8"/>
  <c r="C41" i="8"/>
  <c r="S41" i="9" l="1"/>
  <c r="A42" i="9"/>
  <c r="U41" i="9"/>
  <c r="T41" i="9"/>
  <c r="R41" i="9"/>
  <c r="J41" i="9"/>
  <c r="I41" i="9"/>
  <c r="O41" i="9"/>
  <c r="N41" i="9"/>
  <c r="M41" i="9"/>
  <c r="H41" i="9"/>
  <c r="C41" i="9"/>
  <c r="G41" i="9"/>
  <c r="F41" i="9"/>
  <c r="B41" i="9"/>
  <c r="A43" i="8"/>
  <c r="U42" i="8"/>
  <c r="S42" i="8"/>
  <c r="T42" i="8"/>
  <c r="R42" i="8"/>
  <c r="J42" i="8"/>
  <c r="I42" i="8"/>
  <c r="H42" i="8"/>
  <c r="B42" i="8"/>
  <c r="G42" i="8"/>
  <c r="C42" i="8"/>
  <c r="F42" i="8"/>
  <c r="O42" i="8"/>
  <c r="M42" i="8"/>
  <c r="N42" i="8"/>
  <c r="A43" i="9" l="1"/>
  <c r="M42" i="9"/>
  <c r="J42" i="9"/>
  <c r="I42" i="9"/>
  <c r="H42" i="9"/>
  <c r="G42" i="9"/>
  <c r="N42" i="9"/>
  <c r="F42" i="9"/>
  <c r="C42" i="9"/>
  <c r="B42" i="9"/>
  <c r="T42" i="9"/>
  <c r="U42" i="9"/>
  <c r="S42" i="9"/>
  <c r="R42" i="9"/>
  <c r="O42" i="9"/>
  <c r="F43" i="8"/>
  <c r="C43" i="8"/>
  <c r="U43" i="8"/>
  <c r="J43" i="8"/>
  <c r="H43" i="8"/>
  <c r="I43" i="8"/>
  <c r="G43" i="8"/>
  <c r="B43" i="8"/>
  <c r="A44" i="8"/>
  <c r="T43" i="8"/>
  <c r="R43" i="8"/>
  <c r="O43" i="8"/>
  <c r="N43" i="8"/>
  <c r="M43" i="8"/>
  <c r="S43" i="8"/>
  <c r="B43" i="9" l="1"/>
  <c r="U43" i="9"/>
  <c r="M43" i="9"/>
  <c r="J43" i="9"/>
  <c r="H43" i="9"/>
  <c r="G43" i="9"/>
  <c r="S43" i="9"/>
  <c r="R43" i="9"/>
  <c r="O43" i="9"/>
  <c r="N43" i="9"/>
  <c r="A44" i="9"/>
  <c r="T43" i="9"/>
  <c r="I43" i="9"/>
  <c r="F43" i="9"/>
  <c r="C43" i="9"/>
  <c r="G44" i="8"/>
  <c r="F44" i="8"/>
  <c r="A45" i="8"/>
  <c r="U44" i="8"/>
  <c r="T44" i="8"/>
  <c r="B44" i="8"/>
  <c r="R44" i="8"/>
  <c r="N44" i="8"/>
  <c r="O44" i="8"/>
  <c r="M44" i="8"/>
  <c r="H44" i="8"/>
  <c r="C44" i="8"/>
  <c r="J44" i="8"/>
  <c r="I44" i="8"/>
  <c r="S44" i="8"/>
  <c r="T44" i="9" l="1"/>
  <c r="S44" i="9"/>
  <c r="R44" i="9"/>
  <c r="O44" i="9"/>
  <c r="U44" i="9"/>
  <c r="N44" i="9"/>
  <c r="M44" i="9"/>
  <c r="J44" i="9"/>
  <c r="A45" i="9"/>
  <c r="G44" i="9"/>
  <c r="C44" i="9"/>
  <c r="I44" i="9"/>
  <c r="H44" i="9"/>
  <c r="F44" i="9"/>
  <c r="B44" i="9"/>
  <c r="H45" i="8"/>
  <c r="G45" i="8"/>
  <c r="C45" i="8"/>
  <c r="B45" i="8"/>
  <c r="U45" i="8"/>
  <c r="T45" i="8"/>
  <c r="S45" i="8"/>
  <c r="R45" i="8"/>
  <c r="O45" i="8"/>
  <c r="M45" i="8"/>
  <c r="J45" i="8"/>
  <c r="N45" i="8"/>
  <c r="F45" i="8"/>
  <c r="I45" i="8"/>
  <c r="A46" i="8"/>
  <c r="F45" i="9" l="1"/>
  <c r="C45" i="9"/>
  <c r="U45" i="9"/>
  <c r="T45" i="9"/>
  <c r="A46" i="9"/>
  <c r="S45" i="9"/>
  <c r="O45" i="9"/>
  <c r="I45" i="9"/>
  <c r="R45" i="9"/>
  <c r="J45" i="9"/>
  <c r="H45" i="9"/>
  <c r="N45" i="9"/>
  <c r="M45" i="9"/>
  <c r="G45" i="9"/>
  <c r="B45" i="9"/>
  <c r="B46" i="8"/>
  <c r="R46" i="8"/>
  <c r="O46" i="8"/>
  <c r="J46" i="8"/>
  <c r="I46" i="8"/>
  <c r="H46" i="8"/>
  <c r="G46" i="8"/>
  <c r="F46" i="8"/>
  <c r="C46" i="8"/>
  <c r="U46" i="8"/>
  <c r="S46" i="8"/>
  <c r="N46" i="8"/>
  <c r="T46" i="8"/>
  <c r="M46" i="8"/>
  <c r="A47" i="8"/>
  <c r="B46" i="9" l="1"/>
  <c r="U46" i="9"/>
  <c r="A47" i="9"/>
  <c r="F46" i="9"/>
  <c r="C46" i="9"/>
  <c r="S46" i="9"/>
  <c r="O46" i="9"/>
  <c r="J46" i="9"/>
  <c r="R46" i="9"/>
  <c r="N46" i="9"/>
  <c r="I46" i="9"/>
  <c r="M46" i="9"/>
  <c r="H46" i="9"/>
  <c r="T46" i="9"/>
  <c r="G46" i="9"/>
  <c r="J47" i="8"/>
  <c r="I47" i="8"/>
  <c r="G47" i="8"/>
  <c r="F47" i="8"/>
  <c r="U47" i="8"/>
  <c r="A48" i="8"/>
  <c r="N47" i="8"/>
  <c r="M47" i="8"/>
  <c r="H47" i="8"/>
  <c r="S47" i="8"/>
  <c r="B47" i="8"/>
  <c r="T47" i="8"/>
  <c r="R47" i="8"/>
  <c r="O47" i="8"/>
  <c r="C47" i="8"/>
  <c r="H47" i="9" l="1"/>
  <c r="G47" i="9"/>
  <c r="F47" i="9"/>
  <c r="C47" i="9"/>
  <c r="B47" i="9"/>
  <c r="R47" i="9"/>
  <c r="O47" i="9"/>
  <c r="N47" i="9"/>
  <c r="M47" i="9"/>
  <c r="I47" i="9"/>
  <c r="S47" i="9"/>
  <c r="T47" i="9"/>
  <c r="J47" i="9"/>
  <c r="A48" i="9"/>
  <c r="U47" i="9"/>
  <c r="F48" i="8"/>
  <c r="J48" i="8"/>
  <c r="H48" i="8"/>
  <c r="I48" i="8"/>
  <c r="G48" i="8"/>
  <c r="C48" i="8"/>
  <c r="B48" i="8"/>
  <c r="U48" i="8"/>
  <c r="A49" i="8"/>
  <c r="T48" i="8"/>
  <c r="S48" i="8"/>
  <c r="R48" i="8"/>
  <c r="N48" i="8"/>
  <c r="M48" i="8"/>
  <c r="O48" i="8"/>
  <c r="F48" i="9" l="1"/>
  <c r="T48" i="9"/>
  <c r="S48" i="9"/>
  <c r="O48" i="9"/>
  <c r="N48" i="9"/>
  <c r="R48" i="9"/>
  <c r="A49" i="9"/>
  <c r="U48" i="9"/>
  <c r="I48" i="9"/>
  <c r="H48" i="9"/>
  <c r="G48" i="9"/>
  <c r="C48" i="9"/>
  <c r="M48" i="9"/>
  <c r="J48" i="9"/>
  <c r="B48" i="9"/>
  <c r="N49" i="8"/>
  <c r="M49" i="8"/>
  <c r="I49" i="8"/>
  <c r="H49" i="8"/>
  <c r="F49" i="8"/>
  <c r="C49" i="8"/>
  <c r="A50" i="8"/>
  <c r="J49" i="8"/>
  <c r="G49" i="8"/>
  <c r="U49" i="8"/>
  <c r="T49" i="8"/>
  <c r="B49" i="8"/>
  <c r="S49" i="8"/>
  <c r="O49" i="8"/>
  <c r="R49" i="8"/>
  <c r="J49" i="9" l="1"/>
  <c r="I49" i="9"/>
  <c r="O49" i="9"/>
  <c r="N49" i="9"/>
  <c r="M49" i="9"/>
  <c r="G49" i="9"/>
  <c r="H49" i="9"/>
  <c r="T49" i="9"/>
  <c r="S49" i="9"/>
  <c r="R49" i="9"/>
  <c r="F49" i="9"/>
  <c r="C49" i="9"/>
  <c r="B49" i="9"/>
  <c r="A50" i="9"/>
  <c r="U49" i="9"/>
  <c r="H50" i="8"/>
  <c r="U50" i="8"/>
  <c r="T50" i="8"/>
  <c r="S50" i="8"/>
  <c r="M50" i="8"/>
  <c r="R50" i="8"/>
  <c r="J50" i="8"/>
  <c r="O50" i="8"/>
  <c r="N50" i="8"/>
  <c r="B50" i="8"/>
  <c r="A51" i="8"/>
  <c r="I50" i="8"/>
  <c r="G50" i="8"/>
  <c r="F50" i="8"/>
  <c r="C50" i="8"/>
  <c r="H50" i="9" l="1"/>
  <c r="J50" i="9"/>
  <c r="I50" i="9"/>
  <c r="G50" i="9"/>
  <c r="F50" i="9"/>
  <c r="A51" i="9"/>
  <c r="U50" i="9"/>
  <c r="M50" i="9"/>
  <c r="T50" i="9"/>
  <c r="S50" i="9"/>
  <c r="R50" i="9"/>
  <c r="O50" i="9"/>
  <c r="N50" i="9"/>
  <c r="C50" i="9"/>
  <c r="B50" i="9"/>
  <c r="R51" i="8"/>
  <c r="O51" i="8"/>
  <c r="M51" i="8"/>
  <c r="J51" i="8"/>
  <c r="U51" i="8"/>
  <c r="T51" i="8"/>
  <c r="H51" i="8"/>
  <c r="G51" i="8"/>
  <c r="F51" i="8"/>
  <c r="A52" i="8"/>
  <c r="S51" i="8"/>
  <c r="I51" i="8"/>
  <c r="B51" i="8"/>
  <c r="N51" i="8"/>
  <c r="C51" i="8"/>
  <c r="N51" i="9" l="1"/>
  <c r="M51" i="9"/>
  <c r="A52" i="9"/>
  <c r="U51" i="9"/>
  <c r="T51" i="9"/>
  <c r="R51" i="9"/>
  <c r="S51" i="9"/>
  <c r="O51" i="9"/>
  <c r="J51" i="9"/>
  <c r="H51" i="9"/>
  <c r="G51" i="9"/>
  <c r="I51" i="9"/>
  <c r="F51" i="9"/>
  <c r="B51" i="9"/>
  <c r="C51" i="9"/>
  <c r="J52" i="8"/>
  <c r="I52" i="8"/>
  <c r="A53" i="8"/>
  <c r="O52" i="8"/>
  <c r="S52" i="8"/>
  <c r="T52" i="8"/>
  <c r="M52" i="8"/>
  <c r="U52" i="8"/>
  <c r="R52" i="8"/>
  <c r="N52" i="8"/>
  <c r="C52" i="8"/>
  <c r="B52" i="8"/>
  <c r="G52" i="8"/>
  <c r="F52" i="8"/>
  <c r="H52" i="8"/>
  <c r="J52" i="9" l="1"/>
  <c r="A53" i="9"/>
  <c r="U52" i="9"/>
  <c r="T52" i="9"/>
  <c r="N52" i="9"/>
  <c r="O52" i="9"/>
  <c r="S52" i="9"/>
  <c r="R52" i="9"/>
  <c r="C52" i="9"/>
  <c r="B52" i="9"/>
  <c r="I52" i="9"/>
  <c r="H52" i="9"/>
  <c r="F52" i="9"/>
  <c r="M52" i="9"/>
  <c r="G52" i="9"/>
  <c r="T53" i="8"/>
  <c r="S53" i="8"/>
  <c r="O53" i="8"/>
  <c r="N53" i="8"/>
  <c r="J53" i="8"/>
  <c r="H53" i="8"/>
  <c r="I53" i="8"/>
  <c r="G53" i="8"/>
  <c r="F53" i="8"/>
  <c r="C53" i="8"/>
  <c r="B53" i="8"/>
  <c r="A54" i="8"/>
  <c r="U53" i="8"/>
  <c r="R53" i="8"/>
  <c r="M53" i="8"/>
  <c r="R53" i="9" l="1"/>
  <c r="O53" i="9"/>
  <c r="C53" i="9"/>
  <c r="B53" i="9"/>
  <c r="J53" i="9"/>
  <c r="I53" i="9"/>
  <c r="G53" i="9"/>
  <c r="H53" i="9"/>
  <c r="F53" i="9"/>
  <c r="A54" i="9"/>
  <c r="U53" i="9"/>
  <c r="T53" i="9"/>
  <c r="M53" i="9"/>
  <c r="S53" i="9"/>
  <c r="N53" i="9"/>
  <c r="N54" i="8"/>
  <c r="M54" i="8"/>
  <c r="J54" i="8"/>
  <c r="I54" i="8"/>
  <c r="B54" i="8"/>
  <c r="A55" i="8"/>
  <c r="U54" i="8"/>
  <c r="O54" i="8"/>
  <c r="T54" i="8"/>
  <c r="S54" i="8"/>
  <c r="R54" i="8"/>
  <c r="C54" i="8"/>
  <c r="H54" i="8"/>
  <c r="G54" i="8"/>
  <c r="F54" i="8"/>
  <c r="N54" i="9" l="1"/>
  <c r="H54" i="9"/>
  <c r="G54" i="9"/>
  <c r="F54" i="9"/>
  <c r="B54" i="9"/>
  <c r="C54" i="9"/>
  <c r="R54" i="9"/>
  <c r="O54" i="9"/>
  <c r="J54" i="9"/>
  <c r="I54" i="9"/>
  <c r="M54" i="9"/>
  <c r="A55" i="9"/>
  <c r="U54" i="9"/>
  <c r="T54" i="9"/>
  <c r="S54" i="9"/>
  <c r="A56" i="8"/>
  <c r="U55" i="8"/>
  <c r="S55" i="8"/>
  <c r="R55" i="8"/>
  <c r="M55" i="8"/>
  <c r="T55" i="8"/>
  <c r="N55" i="8"/>
  <c r="O55" i="8"/>
  <c r="B55" i="8"/>
  <c r="I55" i="8"/>
  <c r="H55" i="8"/>
  <c r="F55" i="8"/>
  <c r="C55" i="8"/>
  <c r="J55" i="8"/>
  <c r="G55" i="8"/>
  <c r="T55" i="9" l="1"/>
  <c r="S55" i="9"/>
  <c r="U55" i="9"/>
  <c r="R55" i="9"/>
  <c r="M55" i="9"/>
  <c r="O55" i="9"/>
  <c r="N55" i="9"/>
  <c r="C55" i="9"/>
  <c r="B55" i="9"/>
  <c r="I55" i="9"/>
  <c r="F55" i="9"/>
  <c r="A56" i="9"/>
  <c r="J55" i="9"/>
  <c r="H55" i="9"/>
  <c r="G55" i="9"/>
  <c r="R56" i="8"/>
  <c r="O56" i="8"/>
  <c r="G56" i="8"/>
  <c r="F56" i="8"/>
  <c r="C56" i="8"/>
  <c r="B56" i="8"/>
  <c r="N56" i="8"/>
  <c r="A57" i="8"/>
  <c r="M56" i="8"/>
  <c r="T56" i="8"/>
  <c r="S56" i="8"/>
  <c r="U56" i="8"/>
  <c r="J56" i="8"/>
  <c r="I56" i="8"/>
  <c r="H56" i="8"/>
  <c r="R56" i="9" l="1"/>
  <c r="O56" i="9"/>
  <c r="N56" i="9"/>
  <c r="M56" i="9"/>
  <c r="J56" i="9"/>
  <c r="I56" i="9"/>
  <c r="A57" i="9"/>
  <c r="S56" i="9"/>
  <c r="U56" i="9"/>
  <c r="T56" i="9"/>
  <c r="H56" i="9"/>
  <c r="F56" i="9"/>
  <c r="C56" i="9"/>
  <c r="G56" i="9"/>
  <c r="B56" i="9"/>
  <c r="U57" i="8"/>
  <c r="T57" i="8"/>
  <c r="C57" i="8"/>
  <c r="B57" i="8"/>
  <c r="M57" i="8"/>
  <c r="J57" i="8"/>
  <c r="I57" i="8"/>
  <c r="H57" i="8"/>
  <c r="F57" i="8"/>
  <c r="G57" i="8"/>
  <c r="S57" i="8"/>
  <c r="O57" i="8"/>
  <c r="A58" i="8"/>
  <c r="N57" i="8"/>
  <c r="R57" i="8"/>
  <c r="A58" i="9" l="1"/>
  <c r="U57" i="9"/>
  <c r="I57" i="9"/>
  <c r="H57" i="9"/>
  <c r="F57" i="9"/>
  <c r="C57" i="9"/>
  <c r="M57" i="9"/>
  <c r="J57" i="9"/>
  <c r="G57" i="9"/>
  <c r="B57" i="9"/>
  <c r="S57" i="9"/>
  <c r="O57" i="9"/>
  <c r="N57" i="9"/>
  <c r="R57" i="9"/>
  <c r="T57" i="9"/>
  <c r="C58" i="8"/>
  <c r="B58" i="8"/>
  <c r="T58" i="8"/>
  <c r="S58" i="8"/>
  <c r="U58" i="8"/>
  <c r="O58" i="8"/>
  <c r="R58" i="8"/>
  <c r="N58" i="8"/>
  <c r="I58" i="8"/>
  <c r="H58" i="8"/>
  <c r="M58" i="8"/>
  <c r="J58" i="8"/>
  <c r="F58" i="8"/>
  <c r="A59" i="8"/>
  <c r="G58" i="8"/>
  <c r="T58" i="9" l="1"/>
  <c r="A59" i="9"/>
  <c r="U58" i="9"/>
  <c r="R58" i="9"/>
  <c r="S58" i="9"/>
  <c r="N58" i="9"/>
  <c r="M58" i="9"/>
  <c r="J58" i="9"/>
  <c r="I58" i="9"/>
  <c r="H58" i="9"/>
  <c r="O58" i="9"/>
  <c r="G58" i="9"/>
  <c r="F58" i="9"/>
  <c r="C58" i="9"/>
  <c r="B58" i="9"/>
  <c r="A60" i="8"/>
  <c r="O59" i="8"/>
  <c r="N59" i="8"/>
  <c r="F59" i="8"/>
  <c r="C59" i="8"/>
  <c r="B59" i="8"/>
  <c r="J59" i="8"/>
  <c r="H59" i="8"/>
  <c r="I59" i="8"/>
  <c r="G59" i="8"/>
  <c r="U59" i="8"/>
  <c r="T59" i="8"/>
  <c r="S59" i="8"/>
  <c r="R59" i="8"/>
  <c r="M59" i="8"/>
  <c r="B59" i="9" l="1"/>
  <c r="A60" i="9"/>
  <c r="T59" i="9"/>
  <c r="S59" i="9"/>
  <c r="J59" i="9"/>
  <c r="I59" i="9"/>
  <c r="H59" i="9"/>
  <c r="G59" i="9"/>
  <c r="O59" i="9"/>
  <c r="U59" i="9"/>
  <c r="R59" i="9"/>
  <c r="N59" i="9"/>
  <c r="M59" i="9"/>
  <c r="F59" i="9"/>
  <c r="C59" i="9"/>
  <c r="G60" i="8"/>
  <c r="C60" i="8"/>
  <c r="F60" i="8"/>
  <c r="B60" i="8"/>
  <c r="A61" i="8"/>
  <c r="U60" i="8"/>
  <c r="M60" i="8"/>
  <c r="T60" i="8"/>
  <c r="R60" i="8"/>
  <c r="N60" i="8"/>
  <c r="I60" i="8"/>
  <c r="S60" i="8"/>
  <c r="O60" i="8"/>
  <c r="J60" i="8"/>
  <c r="H60" i="8"/>
  <c r="C60" i="9" l="1"/>
  <c r="B60" i="9"/>
  <c r="A61" i="9"/>
  <c r="F60" i="9"/>
  <c r="U60" i="9"/>
  <c r="T60" i="9"/>
  <c r="R60" i="9"/>
  <c r="J60" i="9"/>
  <c r="S60" i="9"/>
  <c r="I60" i="9"/>
  <c r="O60" i="9"/>
  <c r="N60" i="9"/>
  <c r="M60" i="9"/>
  <c r="G60" i="9"/>
  <c r="H60" i="9"/>
  <c r="A62" i="8"/>
  <c r="U61" i="8"/>
  <c r="J61" i="8"/>
  <c r="I61" i="8"/>
  <c r="H61" i="8"/>
  <c r="B61" i="8"/>
  <c r="G61" i="8"/>
  <c r="F61" i="8"/>
  <c r="C61" i="8"/>
  <c r="N61" i="8"/>
  <c r="M61" i="8"/>
  <c r="T61" i="8"/>
  <c r="S61" i="8"/>
  <c r="R61" i="8"/>
  <c r="O61" i="8"/>
  <c r="A62" i="9" l="1"/>
  <c r="H61" i="9"/>
  <c r="G61" i="9"/>
  <c r="F61" i="9"/>
  <c r="J61" i="9"/>
  <c r="I61" i="9"/>
  <c r="C61" i="9"/>
  <c r="B61" i="9"/>
  <c r="U61" i="9"/>
  <c r="T61" i="9"/>
  <c r="S61" i="9"/>
  <c r="R61" i="9"/>
  <c r="O61" i="9"/>
  <c r="N61" i="9"/>
  <c r="M61" i="9"/>
  <c r="C62" i="8"/>
  <c r="B62" i="8"/>
  <c r="R62" i="8"/>
  <c r="H62" i="8"/>
  <c r="G62" i="8"/>
  <c r="N62" i="8"/>
  <c r="M62" i="8"/>
  <c r="I62" i="8"/>
  <c r="U62" i="8"/>
  <c r="T62" i="8"/>
  <c r="S62" i="8"/>
  <c r="F62" i="8"/>
  <c r="O62" i="8"/>
  <c r="J62" i="8"/>
  <c r="A63" i="8"/>
  <c r="B62" i="9" l="1"/>
  <c r="R62" i="9"/>
  <c r="J62" i="9"/>
  <c r="H62" i="9"/>
  <c r="G62" i="9"/>
  <c r="M62" i="9"/>
  <c r="I62" i="9"/>
  <c r="F62" i="9"/>
  <c r="C62" i="9"/>
  <c r="T62" i="9"/>
  <c r="S62" i="9"/>
  <c r="O62" i="9"/>
  <c r="N62" i="9"/>
  <c r="A63" i="9"/>
  <c r="U62" i="9"/>
  <c r="U63" i="8"/>
  <c r="S63" i="8"/>
  <c r="T63" i="8"/>
  <c r="R63" i="8"/>
  <c r="N63" i="8"/>
  <c r="M63" i="8"/>
  <c r="J63" i="8"/>
  <c r="I63" i="8"/>
  <c r="G63" i="8"/>
  <c r="H63" i="8"/>
  <c r="F63" i="8"/>
  <c r="A64" i="8"/>
  <c r="O63" i="8"/>
  <c r="B63" i="8"/>
  <c r="C63" i="8"/>
  <c r="S63" i="9" l="1"/>
  <c r="R63" i="9"/>
  <c r="G63" i="9"/>
  <c r="F63" i="9"/>
  <c r="B63" i="9"/>
  <c r="C63" i="9"/>
  <c r="O63" i="9"/>
  <c r="N63" i="9"/>
  <c r="M63" i="9"/>
  <c r="U63" i="9"/>
  <c r="T63" i="9"/>
  <c r="A64" i="9"/>
  <c r="J63" i="9"/>
  <c r="I63" i="9"/>
  <c r="H63" i="9"/>
  <c r="M64" i="8"/>
  <c r="N64" i="8"/>
  <c r="J64" i="8"/>
  <c r="S64" i="8"/>
  <c r="F64" i="8"/>
  <c r="R64" i="8"/>
  <c r="G64" i="8"/>
  <c r="B64" i="8"/>
  <c r="O64" i="8"/>
  <c r="H64" i="8"/>
  <c r="C64" i="8"/>
  <c r="I64" i="8"/>
  <c r="T64" i="8"/>
  <c r="A65" i="8"/>
  <c r="U64" i="8"/>
  <c r="M64" i="9" l="1"/>
  <c r="A65" i="9"/>
  <c r="R64" i="9"/>
  <c r="N64" i="9"/>
  <c r="H64" i="9"/>
  <c r="G64" i="9"/>
  <c r="F64" i="9"/>
  <c r="C64" i="9"/>
  <c r="B64" i="9"/>
  <c r="J64" i="9"/>
  <c r="I64" i="9"/>
  <c r="U64" i="9"/>
  <c r="T64" i="9"/>
  <c r="S64" i="9"/>
  <c r="O64" i="9"/>
  <c r="O65" i="8"/>
  <c r="N65" i="8"/>
  <c r="M65" i="8"/>
  <c r="A66" i="8"/>
  <c r="U65" i="8"/>
  <c r="T65" i="8"/>
  <c r="I65" i="8"/>
  <c r="S65" i="8"/>
  <c r="R65" i="8"/>
  <c r="J65" i="8"/>
  <c r="H65" i="8"/>
  <c r="G65" i="8"/>
  <c r="F65" i="8"/>
  <c r="C65" i="8"/>
  <c r="B65" i="8"/>
  <c r="N65" i="9" l="1"/>
  <c r="M65" i="9"/>
  <c r="F65" i="9"/>
  <c r="C65" i="9"/>
  <c r="B65" i="9"/>
  <c r="A66" i="9"/>
  <c r="U65" i="9"/>
  <c r="T65" i="9"/>
  <c r="S65" i="9"/>
  <c r="R65" i="9"/>
  <c r="O65" i="9"/>
  <c r="J65" i="9"/>
  <c r="I65" i="9"/>
  <c r="H65" i="9"/>
  <c r="G65" i="9"/>
  <c r="H66" i="8"/>
  <c r="G66" i="8"/>
  <c r="B66" i="8"/>
  <c r="R66" i="8"/>
  <c r="A67" i="8"/>
  <c r="U66" i="8"/>
  <c r="C66" i="8"/>
  <c r="T66" i="8"/>
  <c r="S66" i="8"/>
  <c r="M66" i="8"/>
  <c r="J66" i="8"/>
  <c r="I66" i="8"/>
  <c r="F66" i="8"/>
  <c r="O66" i="8"/>
  <c r="N66" i="8"/>
  <c r="H66" i="9" l="1"/>
  <c r="U66" i="9"/>
  <c r="A67" i="9"/>
  <c r="B66" i="9"/>
  <c r="S66" i="9"/>
  <c r="R66" i="9"/>
  <c r="O66" i="9"/>
  <c r="T66" i="9"/>
  <c r="M66" i="9"/>
  <c r="J66" i="9"/>
  <c r="F66" i="9"/>
  <c r="I66" i="9"/>
  <c r="G66" i="9"/>
  <c r="C66" i="9"/>
  <c r="N66" i="9"/>
  <c r="J67" i="8"/>
  <c r="I67" i="8"/>
  <c r="H67" i="8"/>
  <c r="G67" i="8"/>
  <c r="S67" i="8"/>
  <c r="A68" i="8"/>
  <c r="T67" i="8"/>
  <c r="U67" i="8"/>
  <c r="C67" i="8"/>
  <c r="R67" i="8"/>
  <c r="B67" i="8"/>
  <c r="O67" i="8"/>
  <c r="F67" i="8"/>
  <c r="N67" i="8"/>
  <c r="M67" i="8"/>
  <c r="I67" i="9" l="1"/>
  <c r="H67" i="9"/>
  <c r="C67" i="9"/>
  <c r="B67" i="9"/>
  <c r="G67" i="9"/>
  <c r="F67" i="9"/>
  <c r="M67" i="9"/>
  <c r="O67" i="9"/>
  <c r="N67" i="9"/>
  <c r="J67" i="9"/>
  <c r="A68" i="9"/>
  <c r="U67" i="9"/>
  <c r="S67" i="9"/>
  <c r="R67" i="9"/>
  <c r="T67" i="9"/>
  <c r="C68" i="8"/>
  <c r="B68" i="8"/>
  <c r="H68" i="8"/>
  <c r="F68" i="8"/>
  <c r="G68" i="8"/>
  <c r="U68" i="8"/>
  <c r="T68" i="8"/>
  <c r="I68" i="8"/>
  <c r="A69" i="8"/>
  <c r="S68" i="8"/>
  <c r="O68" i="8"/>
  <c r="M68" i="8"/>
  <c r="R68" i="8"/>
  <c r="N68" i="8"/>
  <c r="J68" i="8"/>
  <c r="C68" i="9" l="1"/>
  <c r="A69" i="9"/>
  <c r="T68" i="9"/>
  <c r="U68" i="9"/>
  <c r="H68" i="9"/>
  <c r="G68" i="9"/>
  <c r="F68" i="9"/>
  <c r="B68" i="9"/>
  <c r="O68" i="9"/>
  <c r="N68" i="9"/>
  <c r="M68" i="9"/>
  <c r="J68" i="9"/>
  <c r="S68" i="9"/>
  <c r="R68" i="9"/>
  <c r="I68" i="9"/>
  <c r="G69" i="8"/>
  <c r="F69" i="8"/>
  <c r="C69" i="8"/>
  <c r="B69" i="8"/>
  <c r="T69" i="8"/>
  <c r="S69" i="8"/>
  <c r="I69" i="8"/>
  <c r="H69" i="8"/>
  <c r="N69" i="8"/>
  <c r="U69" i="8"/>
  <c r="O69" i="8"/>
  <c r="A70" i="8"/>
  <c r="M69" i="8"/>
  <c r="R69" i="8"/>
  <c r="J69" i="8"/>
  <c r="C69" i="9" l="1"/>
  <c r="T69" i="9"/>
  <c r="F69" i="9"/>
  <c r="B69" i="9"/>
  <c r="N69" i="9"/>
  <c r="M69" i="9"/>
  <c r="J69" i="9"/>
  <c r="I69" i="9"/>
  <c r="A70" i="9"/>
  <c r="O69" i="9"/>
  <c r="S69" i="9"/>
  <c r="R69" i="9"/>
  <c r="H69" i="9"/>
  <c r="G69" i="9"/>
  <c r="U69" i="9"/>
  <c r="A71" i="8"/>
  <c r="U70" i="8"/>
  <c r="T70" i="8"/>
  <c r="S70" i="8"/>
  <c r="J70" i="8"/>
  <c r="I70" i="8"/>
  <c r="H70" i="8"/>
  <c r="G70" i="8"/>
  <c r="F70" i="8"/>
  <c r="C70" i="8"/>
  <c r="N70" i="8"/>
  <c r="R70" i="8"/>
  <c r="B70" i="8"/>
  <c r="O70" i="8"/>
  <c r="M70" i="8"/>
  <c r="U70" i="9" l="1"/>
  <c r="T70" i="9"/>
  <c r="S70" i="9"/>
  <c r="A71" i="9"/>
  <c r="M70" i="9"/>
  <c r="J70" i="9"/>
  <c r="I70" i="9"/>
  <c r="H70" i="9"/>
  <c r="R70" i="9"/>
  <c r="N70" i="9"/>
  <c r="B70" i="9"/>
  <c r="O70" i="9"/>
  <c r="C70" i="9"/>
  <c r="G70" i="9"/>
  <c r="F70" i="9"/>
  <c r="B71" i="8"/>
  <c r="O71" i="8"/>
  <c r="N71" i="8"/>
  <c r="I71" i="8"/>
  <c r="H71" i="8"/>
  <c r="J71" i="8"/>
  <c r="G71" i="8"/>
  <c r="F71" i="8"/>
  <c r="C71" i="8"/>
  <c r="U71" i="8"/>
  <c r="S71" i="8"/>
  <c r="T71" i="8"/>
  <c r="R71" i="8"/>
  <c r="M71" i="8"/>
  <c r="A72" i="8"/>
  <c r="O71" i="9" l="1"/>
  <c r="C71" i="9"/>
  <c r="B71" i="9"/>
  <c r="T71" i="9"/>
  <c r="S71" i="9"/>
  <c r="N71" i="9"/>
  <c r="U71" i="9"/>
  <c r="M71" i="9"/>
  <c r="R71" i="9"/>
  <c r="I71" i="9"/>
  <c r="H71" i="9"/>
  <c r="J71" i="9"/>
  <c r="G71" i="9"/>
  <c r="A72" i="9"/>
  <c r="F71" i="9"/>
  <c r="S72" i="8"/>
  <c r="R72" i="8"/>
  <c r="O72" i="8"/>
  <c r="N72" i="8"/>
  <c r="U72" i="8"/>
  <c r="M72" i="8"/>
  <c r="T72" i="8"/>
  <c r="G72" i="8"/>
  <c r="J72" i="8"/>
  <c r="H72" i="8"/>
  <c r="I72" i="8"/>
  <c r="F72" i="8"/>
  <c r="C72" i="8"/>
  <c r="A73" i="8"/>
  <c r="B72" i="8"/>
  <c r="O72" i="9" l="1"/>
  <c r="N72" i="9"/>
  <c r="U72" i="9"/>
  <c r="A73" i="9"/>
  <c r="T72" i="9"/>
  <c r="M72" i="9"/>
  <c r="S72" i="9"/>
  <c r="R72" i="9"/>
  <c r="J72" i="9"/>
  <c r="I72" i="9"/>
  <c r="H72" i="9"/>
  <c r="G72" i="9"/>
  <c r="F72" i="9"/>
  <c r="C72" i="9"/>
  <c r="B72" i="9"/>
  <c r="J73" i="8"/>
  <c r="I73" i="8"/>
  <c r="O73" i="8"/>
  <c r="N73" i="8"/>
  <c r="T73" i="8"/>
  <c r="R73" i="8"/>
  <c r="S73" i="8"/>
  <c r="A74" i="8"/>
  <c r="U73" i="8"/>
  <c r="M73" i="8"/>
  <c r="H73" i="8"/>
  <c r="G73" i="8"/>
  <c r="F73" i="8"/>
  <c r="B73" i="8"/>
  <c r="C73" i="8"/>
  <c r="J73" i="9" l="1"/>
  <c r="C73" i="9"/>
  <c r="B73" i="9"/>
  <c r="F73" i="9"/>
  <c r="A74" i="9"/>
  <c r="U73" i="9"/>
  <c r="N73" i="9"/>
  <c r="T73" i="9"/>
  <c r="S73" i="9"/>
  <c r="R73" i="9"/>
  <c r="M73" i="9"/>
  <c r="O73" i="9"/>
  <c r="H73" i="9"/>
  <c r="G73" i="9"/>
  <c r="I73" i="9"/>
  <c r="N74" i="8"/>
  <c r="M74" i="8"/>
  <c r="J74" i="8"/>
  <c r="I74" i="8"/>
  <c r="A75" i="8"/>
  <c r="U74" i="8"/>
  <c r="T74" i="8"/>
  <c r="R74" i="8"/>
  <c r="S74" i="8"/>
  <c r="H74" i="8"/>
  <c r="F74" i="8"/>
  <c r="G74" i="8"/>
  <c r="C74" i="8"/>
  <c r="B74" i="8"/>
  <c r="O74" i="8"/>
  <c r="J74" i="9" l="1"/>
  <c r="I74" i="9"/>
  <c r="U74" i="9"/>
  <c r="A75" i="9"/>
  <c r="C74" i="9"/>
  <c r="F74" i="9"/>
  <c r="B74" i="9"/>
  <c r="S74" i="9"/>
  <c r="O74" i="9"/>
  <c r="M74" i="9"/>
  <c r="T74" i="9"/>
  <c r="R74" i="9"/>
  <c r="N74" i="9"/>
  <c r="H74" i="9"/>
  <c r="G74" i="9"/>
  <c r="F75" i="8"/>
  <c r="C75" i="8"/>
  <c r="B75" i="8"/>
  <c r="S75" i="8"/>
  <c r="R75" i="8"/>
  <c r="T75" i="8"/>
  <c r="O75" i="8"/>
  <c r="U75" i="8"/>
  <c r="M75" i="8"/>
  <c r="G75" i="8"/>
  <c r="J75" i="8"/>
  <c r="I75" i="8"/>
  <c r="A76" i="8"/>
  <c r="N75" i="8"/>
  <c r="H75" i="8"/>
  <c r="F75" i="9" l="1"/>
  <c r="C75" i="9"/>
  <c r="B75" i="9"/>
  <c r="M75" i="9"/>
  <c r="J75" i="9"/>
  <c r="I75" i="9"/>
  <c r="H75" i="9"/>
  <c r="A76" i="9"/>
  <c r="U75" i="9"/>
  <c r="T75" i="9"/>
  <c r="O75" i="9"/>
  <c r="N75" i="9"/>
  <c r="S75" i="9"/>
  <c r="R75" i="9"/>
  <c r="G75" i="9"/>
  <c r="I76" i="8"/>
  <c r="H76" i="8"/>
  <c r="G76" i="8"/>
  <c r="F76" i="8"/>
  <c r="A77" i="8"/>
  <c r="U76" i="8"/>
  <c r="T76" i="8"/>
  <c r="R76" i="8"/>
  <c r="S76" i="8"/>
  <c r="C76" i="8"/>
  <c r="N76" i="8"/>
  <c r="B76" i="8"/>
  <c r="O76" i="8"/>
  <c r="M76" i="8"/>
  <c r="J76" i="8"/>
  <c r="G76" i="9" l="1"/>
  <c r="F76" i="9"/>
  <c r="A77" i="9"/>
  <c r="U76" i="9"/>
  <c r="N76" i="9"/>
  <c r="M76" i="9"/>
  <c r="J76" i="9"/>
  <c r="I76" i="9"/>
  <c r="R76" i="9"/>
  <c r="O76" i="9"/>
  <c r="T76" i="9"/>
  <c r="S76" i="9"/>
  <c r="B76" i="9"/>
  <c r="H76" i="9"/>
  <c r="C76" i="9"/>
  <c r="A78" i="8"/>
  <c r="U77" i="8"/>
  <c r="I77" i="8"/>
  <c r="G77" i="8"/>
  <c r="H77" i="8"/>
  <c r="F77" i="8"/>
  <c r="B77" i="8"/>
  <c r="C77" i="8"/>
  <c r="T77" i="8"/>
  <c r="M77" i="8"/>
  <c r="S77" i="8"/>
  <c r="R77" i="8"/>
  <c r="N77" i="8"/>
  <c r="O77" i="8"/>
  <c r="J77" i="8"/>
  <c r="A78" i="9" l="1"/>
  <c r="U77" i="9"/>
  <c r="F77" i="9"/>
  <c r="C77" i="9"/>
  <c r="B77" i="9"/>
  <c r="S77" i="9"/>
  <c r="R77" i="9"/>
  <c r="O77" i="9"/>
  <c r="N77" i="9"/>
  <c r="J77" i="9"/>
  <c r="H77" i="9"/>
  <c r="I77" i="9"/>
  <c r="G77" i="9"/>
  <c r="T77" i="9"/>
  <c r="M77" i="9"/>
  <c r="B78" i="8"/>
  <c r="C78" i="8"/>
  <c r="R78" i="8"/>
  <c r="G78" i="8"/>
  <c r="F78" i="8"/>
  <c r="A79" i="8"/>
  <c r="U78" i="8"/>
  <c r="T78" i="8"/>
  <c r="I78" i="8"/>
  <c r="J78" i="8"/>
  <c r="H78" i="8"/>
  <c r="M78" i="8"/>
  <c r="N78" i="8"/>
  <c r="S78" i="8"/>
  <c r="O78" i="8"/>
  <c r="B78" i="9" l="1"/>
  <c r="R78" i="9"/>
  <c r="A79" i="9"/>
  <c r="U78" i="9"/>
  <c r="T78" i="9"/>
  <c r="O78" i="9"/>
  <c r="I78" i="9"/>
  <c r="H78" i="9"/>
  <c r="G78" i="9"/>
  <c r="F78" i="9"/>
  <c r="C78" i="9"/>
  <c r="M78" i="9"/>
  <c r="J78" i="9"/>
  <c r="S78" i="9"/>
  <c r="N78" i="9"/>
  <c r="U79" i="8"/>
  <c r="T79" i="8"/>
  <c r="S79" i="8"/>
  <c r="R79" i="8"/>
  <c r="M79" i="8"/>
  <c r="J79" i="8"/>
  <c r="I79" i="8"/>
  <c r="H79" i="8"/>
  <c r="F79" i="8"/>
  <c r="G79" i="8"/>
  <c r="A80" i="8"/>
  <c r="O79" i="8"/>
  <c r="C79" i="8"/>
  <c r="N79" i="8"/>
  <c r="B79" i="8"/>
  <c r="S79" i="9" l="1"/>
  <c r="R79" i="9"/>
  <c r="F79" i="9"/>
  <c r="C79" i="9"/>
  <c r="B79" i="9"/>
  <c r="A80" i="9"/>
  <c r="U79" i="9"/>
  <c r="T79" i="9"/>
  <c r="O79" i="9"/>
  <c r="N79" i="9"/>
  <c r="M79" i="9"/>
  <c r="J79" i="9"/>
  <c r="I79" i="9"/>
  <c r="H79" i="9"/>
  <c r="G79" i="9"/>
  <c r="M80" i="8"/>
  <c r="J80" i="8"/>
  <c r="I80" i="8"/>
  <c r="A81" i="8"/>
  <c r="O80" i="8"/>
  <c r="R80" i="8"/>
  <c r="U80" i="8"/>
  <c r="N80" i="8"/>
  <c r="H80" i="8"/>
  <c r="T80" i="8"/>
  <c r="S80" i="8"/>
  <c r="G80" i="8"/>
  <c r="F80" i="8"/>
  <c r="C80" i="8"/>
  <c r="B80" i="8"/>
  <c r="M80" i="9" l="1"/>
  <c r="A81" i="9"/>
  <c r="G80" i="9"/>
  <c r="F80" i="9"/>
  <c r="C80" i="9"/>
  <c r="B80" i="9"/>
  <c r="R80" i="9"/>
  <c r="N80" i="9"/>
  <c r="O80" i="9"/>
  <c r="H80" i="9"/>
  <c r="J80" i="9"/>
  <c r="I80" i="9"/>
  <c r="S80" i="9"/>
  <c r="U80" i="9"/>
  <c r="T80" i="9"/>
  <c r="N81" i="8"/>
  <c r="O81" i="8"/>
  <c r="M81" i="8"/>
  <c r="A82" i="8"/>
  <c r="T81" i="8"/>
  <c r="U81" i="8"/>
  <c r="H81" i="8"/>
  <c r="S81" i="8"/>
  <c r="R81" i="8"/>
  <c r="I81" i="8"/>
  <c r="J81" i="8"/>
  <c r="C81" i="8"/>
  <c r="B81" i="8"/>
  <c r="G81" i="8"/>
  <c r="F81" i="8"/>
  <c r="N81" i="9" l="1"/>
  <c r="M81" i="9"/>
  <c r="F81" i="9"/>
  <c r="C81" i="9"/>
  <c r="B81" i="9"/>
  <c r="O81" i="9"/>
  <c r="J81" i="9"/>
  <c r="H81" i="9"/>
  <c r="G81" i="9"/>
  <c r="R81" i="9"/>
  <c r="I81" i="9"/>
  <c r="A82" i="9"/>
  <c r="U81" i="9"/>
  <c r="T81" i="9"/>
  <c r="S81" i="9"/>
  <c r="H82" i="8"/>
  <c r="G82" i="8"/>
  <c r="O82" i="8"/>
  <c r="M82" i="8"/>
  <c r="J82" i="8"/>
  <c r="N82" i="8"/>
  <c r="R82" i="8"/>
  <c r="I82" i="8"/>
  <c r="B82" i="8"/>
  <c r="U82" i="8"/>
  <c r="T82" i="8"/>
  <c r="A83" i="8"/>
  <c r="S82" i="8"/>
  <c r="F82" i="8"/>
  <c r="C82" i="8"/>
  <c r="H82" i="9" l="1"/>
  <c r="A83" i="9"/>
  <c r="N82" i="9"/>
  <c r="M82" i="9"/>
  <c r="J82" i="9"/>
  <c r="I82" i="9"/>
  <c r="R82" i="9"/>
  <c r="O82" i="9"/>
  <c r="G82" i="9"/>
  <c r="U82" i="9"/>
  <c r="T82" i="9"/>
  <c r="B82" i="9"/>
  <c r="S82" i="9"/>
  <c r="F82" i="9"/>
  <c r="C82" i="9"/>
  <c r="J83" i="8"/>
  <c r="I83" i="8"/>
  <c r="H83" i="8"/>
  <c r="G83" i="8"/>
  <c r="R83" i="8"/>
  <c r="A84" i="8"/>
  <c r="U83" i="8"/>
  <c r="S83" i="8"/>
  <c r="T83" i="8"/>
  <c r="O83" i="8"/>
  <c r="N83" i="8"/>
  <c r="M83" i="8"/>
  <c r="F83" i="8"/>
  <c r="C83" i="8"/>
  <c r="B83" i="8"/>
  <c r="I83" i="9" l="1"/>
  <c r="H83" i="9"/>
  <c r="G83" i="9"/>
  <c r="F83" i="9"/>
  <c r="C83" i="9"/>
  <c r="B83" i="9"/>
  <c r="U83" i="9"/>
  <c r="T83" i="9"/>
  <c r="R83" i="9"/>
  <c r="N83" i="9"/>
  <c r="A84" i="9"/>
  <c r="S83" i="9"/>
  <c r="O83" i="9"/>
  <c r="M83" i="9"/>
  <c r="J83" i="9"/>
  <c r="C84" i="8"/>
  <c r="B84" i="8"/>
  <c r="G84" i="8"/>
  <c r="F84" i="8"/>
  <c r="T84" i="8"/>
  <c r="S84" i="8"/>
  <c r="O84" i="8"/>
  <c r="M84" i="8"/>
  <c r="N84" i="8"/>
  <c r="H84" i="8"/>
  <c r="J84" i="8"/>
  <c r="I84" i="8"/>
  <c r="R84" i="8"/>
  <c r="A85" i="8"/>
  <c r="U84" i="8"/>
  <c r="C84" i="9" l="1"/>
  <c r="A85" i="9"/>
  <c r="T84" i="9"/>
  <c r="S84" i="9"/>
  <c r="R84" i="9"/>
  <c r="O84" i="9"/>
  <c r="G84" i="9"/>
  <c r="F84" i="9"/>
  <c r="B84" i="9"/>
  <c r="U84" i="9"/>
  <c r="N84" i="9"/>
  <c r="M84" i="9"/>
  <c r="H84" i="9"/>
  <c r="J84" i="9"/>
  <c r="I84" i="9"/>
  <c r="G85" i="8"/>
  <c r="F85" i="8"/>
  <c r="C85" i="8"/>
  <c r="B85" i="8"/>
  <c r="T85" i="8"/>
  <c r="S85" i="8"/>
  <c r="O85" i="8"/>
  <c r="N85" i="8"/>
  <c r="M85" i="8"/>
  <c r="A86" i="8"/>
  <c r="U85" i="8"/>
  <c r="R85" i="8"/>
  <c r="J85" i="8"/>
  <c r="I85" i="8"/>
  <c r="H85" i="8"/>
  <c r="C85" i="9" l="1"/>
  <c r="B85" i="9"/>
  <c r="T85" i="9"/>
  <c r="I85" i="9"/>
  <c r="H85" i="9"/>
  <c r="G85" i="9"/>
  <c r="F85" i="9"/>
  <c r="U85" i="9"/>
  <c r="S85" i="9"/>
  <c r="R85" i="9"/>
  <c r="N85" i="9"/>
  <c r="M85" i="9"/>
  <c r="O85" i="9"/>
  <c r="J85" i="9"/>
  <c r="A86" i="9"/>
  <c r="A87" i="8"/>
  <c r="U86" i="8"/>
  <c r="T86" i="8"/>
  <c r="S86" i="8"/>
  <c r="J86" i="8"/>
  <c r="H86" i="8"/>
  <c r="I86" i="8"/>
  <c r="B86" i="8"/>
  <c r="G86" i="8"/>
  <c r="F86" i="8"/>
  <c r="C86" i="8"/>
  <c r="R86" i="8"/>
  <c r="M86" i="8"/>
  <c r="N86" i="8"/>
  <c r="O86" i="8"/>
  <c r="U86" i="9" l="1"/>
  <c r="T86" i="9"/>
  <c r="S86" i="9"/>
  <c r="G86" i="9"/>
  <c r="F86" i="9"/>
  <c r="C86" i="9"/>
  <c r="B86" i="9"/>
  <c r="N86" i="9"/>
  <c r="O86" i="9"/>
  <c r="A87" i="9"/>
  <c r="R86" i="9"/>
  <c r="M86" i="9"/>
  <c r="I86" i="9"/>
  <c r="H86" i="9"/>
  <c r="J86" i="9"/>
  <c r="B87" i="8"/>
  <c r="O87" i="8"/>
  <c r="N87" i="8"/>
  <c r="H87" i="8"/>
  <c r="G87" i="8"/>
  <c r="T87" i="8"/>
  <c r="C87" i="8"/>
  <c r="S87" i="8"/>
  <c r="R87" i="8"/>
  <c r="F87" i="8"/>
  <c r="J87" i="8"/>
  <c r="I87" i="8"/>
  <c r="M87" i="8"/>
  <c r="A88" i="8"/>
  <c r="U87" i="8"/>
  <c r="O87" i="9" l="1"/>
  <c r="I87" i="9"/>
  <c r="H87" i="9"/>
  <c r="G87" i="9"/>
  <c r="F87" i="9"/>
  <c r="N87" i="9"/>
  <c r="M87" i="9"/>
  <c r="J87" i="9"/>
  <c r="C87" i="9"/>
  <c r="S87" i="9"/>
  <c r="B87" i="9"/>
  <c r="R87" i="9"/>
  <c r="A88" i="9"/>
  <c r="U87" i="9"/>
  <c r="T87" i="9"/>
  <c r="S88" i="8"/>
  <c r="R88" i="8"/>
  <c r="O88" i="8"/>
  <c r="N88" i="8"/>
  <c r="T88" i="8"/>
  <c r="M88" i="8"/>
  <c r="J88" i="8"/>
  <c r="I88" i="8"/>
  <c r="G88" i="8"/>
  <c r="H88" i="8"/>
  <c r="F88" i="8"/>
  <c r="B88" i="8"/>
  <c r="U88" i="8"/>
  <c r="C88" i="8"/>
  <c r="A89" i="8"/>
  <c r="O88" i="9" l="1"/>
  <c r="N88" i="9"/>
  <c r="M88" i="9"/>
  <c r="I88" i="9"/>
  <c r="H88" i="9"/>
  <c r="C88" i="9"/>
  <c r="B88" i="9"/>
  <c r="S88" i="9"/>
  <c r="A89" i="9"/>
  <c r="U88" i="9"/>
  <c r="T88" i="9"/>
  <c r="R88" i="9"/>
  <c r="J88" i="9"/>
  <c r="G88" i="9"/>
  <c r="F88" i="9"/>
  <c r="J89" i="8"/>
  <c r="I89" i="8"/>
  <c r="N89" i="8"/>
  <c r="M89" i="8"/>
  <c r="A90" i="8"/>
  <c r="F89" i="8"/>
  <c r="C89" i="8"/>
  <c r="U89" i="8"/>
  <c r="S89" i="8"/>
  <c r="B89" i="8"/>
  <c r="T89" i="8"/>
  <c r="R89" i="8"/>
  <c r="H89" i="8"/>
  <c r="G89" i="8"/>
  <c r="O89" i="8"/>
  <c r="J89" i="9" l="1"/>
  <c r="I89" i="9"/>
  <c r="H89" i="9"/>
  <c r="G89" i="9"/>
  <c r="F89" i="9"/>
  <c r="U89" i="9"/>
  <c r="T89" i="9"/>
  <c r="S89" i="9"/>
  <c r="R89" i="9"/>
  <c r="A90" i="9"/>
  <c r="O89" i="9"/>
  <c r="N89" i="9"/>
  <c r="M89" i="9"/>
  <c r="C89" i="9"/>
  <c r="B89" i="9"/>
  <c r="N90" i="8"/>
  <c r="M90" i="8"/>
  <c r="J90" i="8"/>
  <c r="I90" i="8"/>
  <c r="U90" i="8"/>
  <c r="A91" i="8"/>
  <c r="O90" i="8"/>
  <c r="T90" i="8"/>
  <c r="S90" i="8"/>
  <c r="R90" i="8"/>
  <c r="G90" i="8"/>
  <c r="F90" i="8"/>
  <c r="B90" i="8"/>
  <c r="H90" i="8"/>
  <c r="C90" i="8"/>
  <c r="J90" i="9" l="1"/>
  <c r="I90" i="9"/>
  <c r="A91" i="9"/>
  <c r="U90" i="9"/>
  <c r="S90" i="9"/>
  <c r="R90" i="9"/>
  <c r="T90" i="9"/>
  <c r="N90" i="9"/>
  <c r="O90" i="9"/>
  <c r="F90" i="9"/>
  <c r="M90" i="9"/>
  <c r="C90" i="9"/>
  <c r="H90" i="9"/>
  <c r="G90" i="9"/>
  <c r="B90" i="9"/>
  <c r="F91" i="8"/>
  <c r="B91" i="8"/>
  <c r="R91" i="8"/>
  <c r="J91" i="8"/>
  <c r="H91" i="8"/>
  <c r="I91" i="8"/>
  <c r="G91" i="8"/>
  <c r="C91" i="8"/>
  <c r="A92" i="8"/>
  <c r="U91" i="8"/>
  <c r="T91" i="8"/>
  <c r="S91" i="8"/>
  <c r="N91" i="8"/>
  <c r="M91" i="8"/>
  <c r="O91" i="8"/>
  <c r="F91" i="9" l="1"/>
  <c r="J91" i="9"/>
  <c r="I91" i="9"/>
  <c r="H91" i="9"/>
  <c r="G91" i="9"/>
  <c r="A92" i="9"/>
  <c r="M91" i="9"/>
  <c r="C91" i="9"/>
  <c r="B91" i="9"/>
  <c r="T91" i="9"/>
  <c r="S91" i="9"/>
  <c r="N91" i="9"/>
  <c r="U91" i="9"/>
  <c r="R91" i="9"/>
  <c r="O91" i="9"/>
  <c r="I92" i="8"/>
  <c r="G92" i="8"/>
  <c r="H92" i="8"/>
  <c r="F92" i="8"/>
  <c r="A93" i="8"/>
  <c r="U92" i="8"/>
  <c r="S92" i="8"/>
  <c r="T92" i="8"/>
  <c r="J92" i="8"/>
  <c r="C92" i="8"/>
  <c r="B92" i="8"/>
  <c r="R92" i="8"/>
  <c r="O92" i="8"/>
  <c r="N92" i="8"/>
  <c r="M92" i="8"/>
  <c r="G92" i="9" l="1"/>
  <c r="F92" i="9"/>
  <c r="A93" i="9"/>
  <c r="I92" i="9"/>
  <c r="H92" i="9"/>
  <c r="C92" i="9"/>
  <c r="B92" i="9"/>
  <c r="O92" i="9"/>
  <c r="N92" i="9"/>
  <c r="M92" i="9"/>
  <c r="J92" i="9"/>
  <c r="U92" i="9"/>
  <c r="T92" i="9"/>
  <c r="S92" i="9"/>
  <c r="R92" i="9"/>
  <c r="A94" i="8"/>
  <c r="U93" i="8"/>
  <c r="H93" i="8"/>
  <c r="G93" i="8"/>
  <c r="F93" i="8"/>
  <c r="C93" i="8"/>
  <c r="B93" i="8"/>
  <c r="T93" i="8"/>
  <c r="R93" i="8"/>
  <c r="N93" i="8"/>
  <c r="S93" i="8"/>
  <c r="O93" i="8"/>
  <c r="M93" i="8"/>
  <c r="J93" i="8"/>
  <c r="I93" i="8"/>
  <c r="A94" i="9" l="1"/>
  <c r="U93" i="9"/>
  <c r="J93" i="9"/>
  <c r="I93" i="9"/>
  <c r="H93" i="9"/>
  <c r="F93" i="9"/>
  <c r="G93" i="9"/>
  <c r="N93" i="9"/>
  <c r="M93" i="9"/>
  <c r="C93" i="9"/>
  <c r="O93" i="9"/>
  <c r="T93" i="9"/>
  <c r="S93" i="9"/>
  <c r="R93" i="9"/>
  <c r="B93" i="9"/>
  <c r="C94" i="8"/>
  <c r="B94" i="8"/>
  <c r="R94" i="8"/>
  <c r="F94" i="8"/>
  <c r="M94" i="8"/>
  <c r="J94" i="8"/>
  <c r="I94" i="8"/>
  <c r="H94" i="8"/>
  <c r="G94" i="8"/>
  <c r="U94" i="8"/>
  <c r="A95" i="8"/>
  <c r="S94" i="8"/>
  <c r="N94" i="8"/>
  <c r="T94" i="8"/>
  <c r="O94" i="8"/>
  <c r="B94" i="9" l="1"/>
  <c r="R94" i="9"/>
  <c r="O94" i="9"/>
  <c r="N94" i="9"/>
  <c r="M94" i="9"/>
  <c r="J94" i="9"/>
  <c r="G94" i="9"/>
  <c r="F94" i="9"/>
  <c r="C94" i="9"/>
  <c r="A95" i="9"/>
  <c r="U94" i="9"/>
  <c r="H94" i="9"/>
  <c r="T94" i="9"/>
  <c r="S94" i="9"/>
  <c r="I94" i="9"/>
  <c r="U95" i="8"/>
  <c r="S95" i="8"/>
  <c r="T95" i="8"/>
  <c r="R95" i="8"/>
  <c r="I95" i="8"/>
  <c r="J95" i="8"/>
  <c r="C95" i="8"/>
  <c r="H95" i="8"/>
  <c r="G95" i="8"/>
  <c r="F95" i="8"/>
  <c r="A96" i="8"/>
  <c r="O95" i="8"/>
  <c r="N95" i="8"/>
  <c r="M95" i="8"/>
  <c r="B95" i="8"/>
  <c r="S95" i="9" l="1"/>
  <c r="R95" i="9"/>
  <c r="J95" i="9"/>
  <c r="I95" i="9"/>
  <c r="H95" i="9"/>
  <c r="G95" i="9"/>
  <c r="F95" i="9"/>
  <c r="A96" i="9"/>
  <c r="T95" i="9"/>
  <c r="O95" i="9"/>
  <c r="N95" i="9"/>
  <c r="M95" i="9"/>
  <c r="B95" i="9"/>
  <c r="C95" i="9"/>
  <c r="U95" i="9"/>
  <c r="M96" i="8"/>
  <c r="I96" i="8"/>
  <c r="H96" i="8"/>
  <c r="A97" i="8"/>
  <c r="U96" i="8"/>
  <c r="S96" i="8"/>
  <c r="T96" i="8"/>
  <c r="R96" i="8"/>
  <c r="N96" i="8"/>
  <c r="O96" i="8"/>
  <c r="J96" i="8"/>
  <c r="C96" i="8"/>
  <c r="G96" i="8"/>
  <c r="F96" i="8"/>
  <c r="B96" i="8"/>
  <c r="M96" i="9" l="1"/>
  <c r="A97" i="9"/>
  <c r="U96" i="9"/>
  <c r="T96" i="9"/>
  <c r="S96" i="9"/>
  <c r="R96" i="9"/>
  <c r="B96" i="9"/>
  <c r="O96" i="9"/>
  <c r="N96" i="9"/>
  <c r="J96" i="9"/>
  <c r="I96" i="9"/>
  <c r="H96" i="9"/>
  <c r="G96" i="9"/>
  <c r="F96" i="9"/>
  <c r="C96" i="9"/>
  <c r="O97" i="8"/>
  <c r="N97" i="8"/>
  <c r="M97" i="8"/>
  <c r="U97" i="8"/>
  <c r="T97" i="8"/>
  <c r="S97" i="8"/>
  <c r="R97" i="8"/>
  <c r="J97" i="8"/>
  <c r="H97" i="8"/>
  <c r="I97" i="8"/>
  <c r="G97" i="8"/>
  <c r="A98" i="8"/>
  <c r="B97" i="8"/>
  <c r="F97" i="8"/>
  <c r="C97" i="8"/>
  <c r="N97" i="9" l="1"/>
  <c r="M97" i="9"/>
  <c r="J97" i="9"/>
  <c r="I97" i="9"/>
  <c r="H97" i="9"/>
  <c r="F97" i="9"/>
  <c r="G97" i="9"/>
  <c r="S97" i="9"/>
  <c r="R97" i="9"/>
  <c r="O97" i="9"/>
  <c r="C97" i="9"/>
  <c r="B97" i="9"/>
  <c r="A98" i="9"/>
  <c r="U97" i="9"/>
  <c r="T97" i="9"/>
  <c r="H98" i="8"/>
  <c r="G98" i="8"/>
  <c r="O98" i="8"/>
  <c r="N98" i="8"/>
  <c r="C98" i="8"/>
  <c r="B98" i="8"/>
  <c r="U98" i="8"/>
  <c r="T98" i="8"/>
  <c r="S98" i="8"/>
  <c r="R98" i="8"/>
  <c r="A99" i="8"/>
  <c r="M98" i="8"/>
  <c r="J98" i="8"/>
  <c r="F98" i="8"/>
  <c r="I98" i="8"/>
  <c r="H98" i="9" l="1"/>
  <c r="I98" i="9"/>
  <c r="G98" i="9"/>
  <c r="C98" i="9"/>
  <c r="A99" i="9"/>
  <c r="U98" i="9"/>
  <c r="T98" i="9"/>
  <c r="R98" i="9"/>
  <c r="N98" i="9"/>
  <c r="S98" i="9"/>
  <c r="O98" i="9"/>
  <c r="M98" i="9"/>
  <c r="J98" i="9"/>
  <c r="F98" i="9"/>
  <c r="B98" i="9"/>
  <c r="I99" i="8"/>
  <c r="J99" i="8"/>
  <c r="H99" i="8"/>
  <c r="G99" i="8"/>
  <c r="A100" i="8"/>
  <c r="U99" i="8"/>
  <c r="T99" i="8"/>
  <c r="R99" i="8"/>
  <c r="S99" i="8"/>
  <c r="N99" i="8"/>
  <c r="O99" i="8"/>
  <c r="M99" i="8"/>
  <c r="F99" i="8"/>
  <c r="C99" i="8"/>
  <c r="B99" i="8"/>
  <c r="I99" i="9" l="1"/>
  <c r="H99" i="9"/>
  <c r="G99" i="9"/>
  <c r="N99" i="9"/>
  <c r="M99" i="9"/>
  <c r="F99" i="9"/>
  <c r="J99" i="9"/>
  <c r="O99" i="9"/>
  <c r="C99" i="9"/>
  <c r="B99" i="9"/>
  <c r="A100" i="9"/>
  <c r="S99" i="9"/>
  <c r="R99" i="9"/>
  <c r="U99" i="9"/>
  <c r="T99" i="9"/>
  <c r="C100" i="8"/>
  <c r="B100" i="8"/>
  <c r="F100" i="8"/>
  <c r="S100" i="8"/>
  <c r="R100" i="8"/>
  <c r="A101" i="8"/>
  <c r="U100" i="8"/>
  <c r="N100" i="8"/>
  <c r="J100" i="8"/>
  <c r="T100" i="8"/>
  <c r="O100" i="8"/>
  <c r="M100" i="8"/>
  <c r="I100" i="8"/>
  <c r="H100" i="8"/>
  <c r="G100" i="8"/>
  <c r="C100" i="9" l="1"/>
  <c r="O100" i="9"/>
  <c r="N100" i="9"/>
  <c r="M100" i="9"/>
  <c r="J100" i="9"/>
  <c r="U100" i="9"/>
  <c r="R100" i="9"/>
  <c r="T100" i="9"/>
  <c r="S100" i="9"/>
  <c r="F100" i="9"/>
  <c r="I100" i="9"/>
  <c r="H100" i="9"/>
  <c r="G100" i="9"/>
  <c r="A101" i="9"/>
  <c r="B100" i="9"/>
  <c r="G101" i="8"/>
  <c r="F101" i="8"/>
  <c r="C101" i="8"/>
  <c r="B101" i="8"/>
  <c r="T101" i="8"/>
  <c r="S101" i="8"/>
  <c r="A102" i="8"/>
  <c r="H101" i="8"/>
  <c r="U101" i="8"/>
  <c r="R101" i="8"/>
  <c r="J101" i="8"/>
  <c r="I101" i="8"/>
  <c r="M101" i="8"/>
  <c r="O101" i="8"/>
  <c r="N101" i="8"/>
  <c r="C101" i="9" l="1"/>
  <c r="B101" i="9"/>
  <c r="T101" i="9"/>
  <c r="N101" i="9"/>
  <c r="M101" i="9"/>
  <c r="I101" i="9"/>
  <c r="J101" i="9"/>
  <c r="A102" i="9"/>
  <c r="U101" i="9"/>
  <c r="S101" i="9"/>
  <c r="R101" i="9"/>
  <c r="O101" i="9"/>
  <c r="F101" i="9"/>
  <c r="H101" i="9"/>
  <c r="G101" i="9"/>
  <c r="U102" i="8"/>
  <c r="A103" i="8"/>
  <c r="T102" i="8"/>
  <c r="S102" i="8"/>
  <c r="I102" i="8"/>
  <c r="H102" i="8"/>
  <c r="G102" i="8"/>
  <c r="F102" i="8"/>
  <c r="B102" i="8"/>
  <c r="C102" i="8"/>
  <c r="J102" i="8"/>
  <c r="M102" i="8"/>
  <c r="R102" i="8"/>
  <c r="O102" i="8"/>
  <c r="N102" i="8"/>
  <c r="U102" i="9" l="1"/>
  <c r="T102" i="9"/>
  <c r="S102" i="9"/>
  <c r="B102" i="9"/>
  <c r="A103" i="9"/>
  <c r="R102" i="9"/>
  <c r="J102" i="9"/>
  <c r="I102" i="9"/>
  <c r="H102" i="9"/>
  <c r="G102" i="9"/>
  <c r="F102" i="9"/>
  <c r="C102" i="9"/>
  <c r="N102" i="9"/>
  <c r="M102" i="9"/>
  <c r="O102" i="9"/>
  <c r="B103" i="8"/>
  <c r="O103" i="8"/>
  <c r="N103" i="8"/>
  <c r="G103" i="8"/>
  <c r="F103" i="8"/>
  <c r="J103" i="8"/>
  <c r="A104" i="8"/>
  <c r="T103" i="8"/>
  <c r="R103" i="8"/>
  <c r="U103" i="8"/>
  <c r="S103" i="8"/>
  <c r="M103" i="8"/>
  <c r="I103" i="8"/>
  <c r="H103" i="8"/>
  <c r="C103" i="8"/>
  <c r="O103" i="9" l="1"/>
  <c r="N103" i="9"/>
  <c r="M103" i="9"/>
  <c r="I103" i="9"/>
  <c r="J103" i="9"/>
  <c r="C103" i="9"/>
  <c r="B103" i="9"/>
  <c r="U103" i="9"/>
  <c r="T103" i="9"/>
  <c r="S103" i="9"/>
  <c r="R103" i="9"/>
  <c r="A104" i="9"/>
  <c r="H103" i="9"/>
  <c r="G103" i="9"/>
  <c r="F103" i="9"/>
  <c r="S104" i="8"/>
  <c r="R104" i="8"/>
  <c r="O104" i="8"/>
  <c r="N104" i="8"/>
  <c r="M104" i="8"/>
  <c r="T104" i="8"/>
  <c r="J104" i="8"/>
  <c r="I104" i="8"/>
  <c r="H104" i="8"/>
  <c r="F104" i="8"/>
  <c r="G104" i="8"/>
  <c r="U104" i="8"/>
  <c r="B104" i="8"/>
  <c r="C104" i="8"/>
  <c r="A105" i="8"/>
  <c r="O104" i="9" l="1"/>
  <c r="N104" i="9"/>
  <c r="H104" i="9"/>
  <c r="G104" i="9"/>
  <c r="F104" i="9"/>
  <c r="C104" i="9"/>
  <c r="M104" i="9"/>
  <c r="I104" i="9"/>
  <c r="J104" i="9"/>
  <c r="B104" i="9"/>
  <c r="A105" i="9"/>
  <c r="U104" i="9"/>
  <c r="T104" i="9"/>
  <c r="S104" i="9"/>
  <c r="R104" i="9"/>
  <c r="J105" i="8"/>
  <c r="I105" i="8"/>
  <c r="N105" i="8"/>
  <c r="M105" i="8"/>
  <c r="R105" i="8"/>
  <c r="O105" i="8"/>
  <c r="H105" i="8"/>
  <c r="A106" i="8"/>
  <c r="U105" i="8"/>
  <c r="T105" i="8"/>
  <c r="S105" i="8"/>
  <c r="G105" i="8"/>
  <c r="F105" i="8"/>
  <c r="B105" i="8"/>
  <c r="C105" i="8"/>
  <c r="J105" i="9" l="1"/>
  <c r="O105" i="9"/>
  <c r="N105" i="9"/>
  <c r="M105" i="9"/>
  <c r="I105" i="9"/>
  <c r="H105" i="9"/>
  <c r="G105" i="9"/>
  <c r="F105" i="9"/>
  <c r="U105" i="9"/>
  <c r="S105" i="9"/>
  <c r="B105" i="9"/>
  <c r="T105" i="9"/>
  <c r="R105" i="9"/>
  <c r="C105" i="9"/>
  <c r="A106" i="9"/>
  <c r="N106" i="8"/>
  <c r="M106" i="8"/>
  <c r="J106" i="8"/>
  <c r="I106" i="8"/>
  <c r="H106" i="8"/>
  <c r="A107" i="8"/>
  <c r="U106" i="8"/>
  <c r="O106" i="8"/>
  <c r="T106" i="8"/>
  <c r="R106" i="8"/>
  <c r="S106" i="8"/>
  <c r="C106" i="8"/>
  <c r="B106" i="8"/>
  <c r="F106" i="8"/>
  <c r="G106" i="8"/>
  <c r="J106" i="9" l="1"/>
  <c r="I106" i="9"/>
  <c r="R106" i="9"/>
  <c r="O106" i="9"/>
  <c r="N106" i="9"/>
  <c r="M106" i="9"/>
  <c r="A107" i="9"/>
  <c r="U106" i="9"/>
  <c r="T106" i="9"/>
  <c r="S106" i="9"/>
  <c r="G106" i="9"/>
  <c r="H106" i="9"/>
  <c r="F106" i="9"/>
  <c r="C106" i="9"/>
  <c r="B106" i="9"/>
  <c r="F107" i="8"/>
  <c r="C107" i="8"/>
  <c r="B107" i="8"/>
  <c r="S107" i="8"/>
  <c r="R107" i="8"/>
  <c r="A108" i="8"/>
  <c r="T107" i="8"/>
  <c r="U107" i="8"/>
  <c r="M107" i="8"/>
  <c r="J107" i="8"/>
  <c r="N107" i="8"/>
  <c r="I107" i="8"/>
  <c r="H107" i="8"/>
  <c r="G107" i="8"/>
  <c r="O107" i="8"/>
  <c r="F107" i="9" l="1"/>
  <c r="O107" i="9"/>
  <c r="N107" i="9"/>
  <c r="M107" i="9"/>
  <c r="J107" i="9"/>
  <c r="A108" i="9"/>
  <c r="U107" i="9"/>
  <c r="T107" i="9"/>
  <c r="S107" i="9"/>
  <c r="R107" i="9"/>
  <c r="B107" i="9"/>
  <c r="I107" i="9"/>
  <c r="G107" i="9"/>
  <c r="H107" i="9"/>
  <c r="C107" i="9"/>
  <c r="I108" i="8"/>
  <c r="H108" i="8"/>
  <c r="G108" i="8"/>
  <c r="F108" i="8"/>
  <c r="C108" i="8"/>
  <c r="A109" i="8"/>
  <c r="U108" i="8"/>
  <c r="T108" i="8"/>
  <c r="S108" i="8"/>
  <c r="R108" i="8"/>
  <c r="O108" i="8"/>
  <c r="M108" i="8"/>
  <c r="J108" i="8"/>
  <c r="N108" i="8"/>
  <c r="B108" i="8"/>
  <c r="G108" i="9" l="1"/>
  <c r="F108" i="9"/>
  <c r="A109" i="9"/>
  <c r="S108" i="9"/>
  <c r="U108" i="9"/>
  <c r="T108" i="9"/>
  <c r="H108" i="9"/>
  <c r="C108" i="9"/>
  <c r="B108" i="9"/>
  <c r="I108" i="9"/>
  <c r="O108" i="9"/>
  <c r="N108" i="9"/>
  <c r="M108" i="9"/>
  <c r="J108" i="9"/>
  <c r="R108" i="9"/>
  <c r="A110" i="8"/>
  <c r="U109" i="8"/>
  <c r="J109" i="8"/>
  <c r="I109" i="8"/>
  <c r="H109" i="8"/>
  <c r="G109" i="8"/>
  <c r="F109" i="8"/>
  <c r="C109" i="8"/>
  <c r="B109" i="8"/>
  <c r="T109" i="8"/>
  <c r="M109" i="8"/>
  <c r="S109" i="8"/>
  <c r="O109" i="8"/>
  <c r="N109" i="8"/>
  <c r="R109" i="8"/>
  <c r="A110" i="9" l="1"/>
  <c r="U109" i="9"/>
  <c r="O109" i="9"/>
  <c r="N109" i="9"/>
  <c r="M109" i="9"/>
  <c r="J109" i="9"/>
  <c r="C109" i="9"/>
  <c r="B109" i="9"/>
  <c r="S109" i="9"/>
  <c r="T109" i="9"/>
  <c r="R109" i="9"/>
  <c r="I109" i="9"/>
  <c r="H109" i="9"/>
  <c r="G109" i="9"/>
  <c r="F109" i="9"/>
  <c r="B110" i="8"/>
  <c r="C110" i="8"/>
  <c r="R110" i="8"/>
  <c r="H110" i="8"/>
  <c r="G110" i="8"/>
  <c r="O110" i="8"/>
  <c r="M110" i="8"/>
  <c r="A111" i="8"/>
  <c r="S110" i="8"/>
  <c r="U110" i="8"/>
  <c r="T110" i="8"/>
  <c r="N110" i="8"/>
  <c r="J110" i="8"/>
  <c r="I110" i="8"/>
  <c r="F110" i="8"/>
  <c r="B110" i="9" l="1"/>
  <c r="R110" i="9"/>
  <c r="J110" i="9"/>
  <c r="I110" i="9"/>
  <c r="H110" i="9"/>
  <c r="G110" i="9"/>
  <c r="F110" i="9"/>
  <c r="O110" i="9"/>
  <c r="S110" i="9"/>
  <c r="A111" i="9"/>
  <c r="U110" i="9"/>
  <c r="T110" i="9"/>
  <c r="M110" i="9"/>
  <c r="C110" i="9"/>
  <c r="N110" i="9"/>
  <c r="U111" i="8"/>
  <c r="T111" i="8"/>
  <c r="S111" i="8"/>
  <c r="R111" i="8"/>
  <c r="O111" i="8"/>
  <c r="N111" i="8"/>
  <c r="M111" i="8"/>
  <c r="J111" i="8"/>
  <c r="I111" i="8"/>
  <c r="G111" i="8"/>
  <c r="F111" i="8"/>
  <c r="H111" i="8"/>
  <c r="C111" i="8"/>
  <c r="B111" i="8"/>
  <c r="S111" i="9" l="1"/>
  <c r="R111" i="9"/>
  <c r="O111" i="9"/>
  <c r="N111" i="9"/>
  <c r="M111" i="9"/>
  <c r="J111" i="9"/>
  <c r="I111" i="9"/>
  <c r="H111" i="9"/>
  <c r="G111" i="9"/>
  <c r="F111" i="9"/>
  <c r="U111" i="9"/>
  <c r="T111" i="9"/>
  <c r="C111" i="9"/>
  <c r="B111" i="9"/>
</calcChain>
</file>

<file path=xl/sharedStrings.xml><?xml version="1.0" encoding="utf-8"?>
<sst xmlns="http://schemas.openxmlformats.org/spreadsheetml/2006/main" count="229" uniqueCount="122">
  <si>
    <t>PrPKE:Q50:J23</t>
  </si>
  <si>
    <t>PrPAV:Q50:J23</t>
  </si>
  <si>
    <t>PrPHK:Q50:J23</t>
  </si>
  <si>
    <t>PrPTF:Q50:J23</t>
  </si>
  <si>
    <t>OPGAV:Q50:J23</t>
  </si>
  <si>
    <t>OPGTF:Q50:J23</t>
  </si>
  <si>
    <t>Anmerkung</t>
  </si>
  <si>
    <t>ID</t>
  </si>
  <si>
    <t>Quellen</t>
  </si>
  <si>
    <t>PrP...:Q50:J23</t>
  </si>
  <si>
    <t>PrPpK:Q50:J23</t>
  </si>
  <si>
    <t>OPG..:Q50:J23</t>
  </si>
  <si>
    <t>PrPZV:Q50:J23</t>
  </si>
  <si>
    <t>Produktionspotenzial</t>
  </si>
  <si>
    <t>NAIRU:Q50:J23</t>
  </si>
  <si>
    <t>StEQ.:Q50:J23</t>
  </si>
  <si>
    <t>TZQ..:Q50:J23</t>
  </si>
  <si>
    <t>SStQ.:Q50:J23</t>
  </si>
  <si>
    <t>Einheit</t>
  </si>
  <si>
    <t>Arbeits-
volumen</t>
  </si>
  <si>
    <t>Kapital-
einsatz</t>
  </si>
  <si>
    <t>Totale Faktor-produktivität</t>
  </si>
  <si>
    <t>Produktionslücke</t>
  </si>
  <si>
    <t>in %</t>
  </si>
  <si>
    <t>Beiträge</t>
  </si>
  <si>
    <t>in Prozentpunkten</t>
  </si>
  <si>
    <t>Strukturelle Erwerbsquote der einheimischen Bevölkerung</t>
  </si>
  <si>
    <t>Teilzeitquote</t>
  </si>
  <si>
    <t>Strukturelle Erwerbslosen-
quote der einheimischen Bevölkerung</t>
  </si>
  <si>
    <t>Selbständigen-
quote</t>
  </si>
  <si>
    <t>Zeitraum</t>
  </si>
  <si>
    <t>PrP...:Q05:J23</t>
  </si>
  <si>
    <t>PrPpK:Q05:J23</t>
  </si>
  <si>
    <t>OPG..:Q05:J23</t>
  </si>
  <si>
    <t>PrPZV:Q05:J23</t>
  </si>
  <si>
    <t>PrPKE:Q05:J23</t>
  </si>
  <si>
    <t>PrPAV:Q05:J23</t>
  </si>
  <si>
    <t>PrPHK:Q05:J23</t>
  </si>
  <si>
    <t>PrPTF:Q05:J23</t>
  </si>
  <si>
    <t>OPGAV:Q05:J23</t>
  </si>
  <si>
    <t>OPGTF:Q05:J23</t>
  </si>
  <si>
    <t>NAIRU:Q05:J23</t>
  </si>
  <si>
    <t>StEQ.:Q05:J23</t>
  </si>
  <si>
    <t>TZQ..:Q05:J23</t>
  </si>
  <si>
    <t>SStQ.:Q05:J23</t>
  </si>
  <si>
    <t>PrP...:Q95:J23</t>
  </si>
  <si>
    <t>PrPpK:Q95:J23</t>
  </si>
  <si>
    <t>OPG..:Q95:J23</t>
  </si>
  <si>
    <t>PrPZV:Q95:J23</t>
  </si>
  <si>
    <t>PrPKE:Q95:J23</t>
  </si>
  <si>
    <t>PrPAV:Q95:J23</t>
  </si>
  <si>
    <t>PrPHK:Q95:J23</t>
  </si>
  <si>
    <t>PrPTF:Q95:J23</t>
  </si>
  <si>
    <t>OPGAV:Q95:J23</t>
  </si>
  <si>
    <t>OPGTF:Q95:J23</t>
  </si>
  <si>
    <t>NAIRU:Q95:J23</t>
  </si>
  <si>
    <t>StEQ.:Q95:J23</t>
  </si>
  <si>
    <t>TZQ..:Q95:J23</t>
  </si>
  <si>
    <t>SStQ.:Q95:J23</t>
  </si>
  <si>
    <t>Produktions-
potenzial
in Mrd Euro</t>
  </si>
  <si>
    <t>Produktions-
potenzial
pro Kopf</t>
  </si>
  <si>
    <t>Mrd Euro</t>
  </si>
  <si>
    <t>Tsd Euro</t>
  </si>
  <si>
    <t>50 %-Quantil der Stichprobe</t>
  </si>
  <si>
    <t>95 %-Quantil der Stichprobe</t>
  </si>
  <si>
    <t>5 %-Quantil der Stichprobe</t>
  </si>
  <si>
    <t>Inhalt</t>
  </si>
  <si>
    <t>q50</t>
  </si>
  <si>
    <t>q95</t>
  </si>
  <si>
    <t>Jahresgutachten 2023</t>
  </si>
  <si>
    <t>J23</t>
  </si>
  <si>
    <t>Anmerkungen</t>
  </si>
  <si>
    <t>Produktions-
lücke (Abweichung vom Produktions-
potenzial)</t>
  </si>
  <si>
    <t xml:space="preserve">Quellen: </t>
  </si>
  <si>
    <t>IAB, OECD, Statistisches Bundesamt, eigene Berechnungen</t>
  </si>
  <si>
    <t>Farbige Markierung:</t>
  </si>
  <si>
    <t>Werte für die Jahre 2023 und 2024 basieren auf der Kurzfristprognose des Sachverständigenrates. 
Ab dem Jahr 2025 Projektion.</t>
  </si>
  <si>
    <t>Produktions-
potenzial-
wachstum</t>
  </si>
  <si>
    <t>q5</t>
  </si>
  <si>
    <t>Frühjahrsgutachten 2024</t>
  </si>
  <si>
    <t>F24</t>
  </si>
  <si>
    <t>PrP...:Q50:F24</t>
  </si>
  <si>
    <t>PrPpK:Q50:F24</t>
  </si>
  <si>
    <t>OPG..:Q50:F24</t>
  </si>
  <si>
    <t>PrPZV:Q50:F24</t>
  </si>
  <si>
    <t>PrPKE:Q50:F24</t>
  </si>
  <si>
    <t>PrPAV:Q50:F24</t>
  </si>
  <si>
    <t>PrPTF:Q50:F24</t>
  </si>
  <si>
    <t>OPGAV:Q50:F24</t>
  </si>
  <si>
    <t>OPGTF:Q50:F24</t>
  </si>
  <si>
    <t>NAIRU:Q50:F24</t>
  </si>
  <si>
    <t>StEQ.:Q50:F24</t>
  </si>
  <si>
    <t>TZQ..:Q50:F24</t>
  </si>
  <si>
    <t>SStQ.:Q50:F24</t>
  </si>
  <si>
    <t>PrP...:q05:F24</t>
  </si>
  <si>
    <t>PrPpK:q05:F24</t>
  </si>
  <si>
    <t>OPG..:q05:F24</t>
  </si>
  <si>
    <t>PrPZV:q05:F24</t>
  </si>
  <si>
    <t>PrPKE:q05:F24</t>
  </si>
  <si>
    <t>PrPAV:q05:F24</t>
  </si>
  <si>
    <t>PrPTF:q05:F24</t>
  </si>
  <si>
    <t>OPGAV:q05:F24</t>
  </si>
  <si>
    <t>OPGTF:q05:F24</t>
  </si>
  <si>
    <t>NAIRU:q05:F24</t>
  </si>
  <si>
    <t>StEQ.:q05:F24</t>
  </si>
  <si>
    <t>TZQ..:q05:F24</t>
  </si>
  <si>
    <t>SStQ.:q05:F24</t>
  </si>
  <si>
    <t>PrP...:q95:F24</t>
  </si>
  <si>
    <t>PrPpK:q95:F24</t>
  </si>
  <si>
    <t>OPG..:q95:F24</t>
  </si>
  <si>
    <t>PrPZV:q95:F24</t>
  </si>
  <si>
    <t>PrPKE:q95:F24</t>
  </si>
  <si>
    <t>PrPAV:q95:F24</t>
  </si>
  <si>
    <t>PrPTF:q95:F24</t>
  </si>
  <si>
    <t>OPGAV:q95:F24</t>
  </si>
  <si>
    <t>OPGTF:q95:F24</t>
  </si>
  <si>
    <t>NAIRU:q95:F24</t>
  </si>
  <si>
    <t>StEQ.:q95:F24</t>
  </si>
  <si>
    <t>TZQ..:q95:F24</t>
  </si>
  <si>
    <t>SStQ.:q95:F24</t>
  </si>
  <si>
    <t>Ab dem Frühjahrsgutachten 2024 inklusive Humankapital.</t>
  </si>
  <si>
    <t>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</si>
</sst>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Franklin Gothic Book"/>
      <family val="2"/>
    </font>
    <font>
      <sz val="8"/>
      <name val="MetaNormalLF-Roman"/>
      <family val="2"/>
    </font>
    <font>
      <sz val="8"/>
      <name val="Franklin Gothic Book"/>
      <family val="2"/>
    </font>
    <font>
      <sz val="8"/>
      <color theme="0"/>
      <name val="Franklin Gothic Book"/>
      <family val="2"/>
    </font>
    <font>
      <b/>
      <sz val="8"/>
      <name val="Franklin Gothic Book"/>
      <family val="2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b/>
      <sz val="16"/>
      <color indexed="8"/>
      <name val="Franklin Gothic Book"/>
      <family val="2"/>
    </font>
    <font>
      <sz val="11"/>
      <color theme="1"/>
      <name val="MetaNormalLF-Roman"/>
      <family val="2"/>
    </font>
    <font>
      <sz val="8"/>
      <color rgb="FF000000"/>
      <name val="Tahoma"/>
      <family val="2"/>
    </font>
    <font>
      <u/>
      <sz val="11"/>
      <color theme="10"/>
      <name val="Franklin Gothic Book"/>
      <family val="2"/>
    </font>
    <font>
      <b/>
      <sz val="16"/>
      <color indexed="8"/>
      <name val="MetaNormalLF-Roman"/>
      <family val="2"/>
    </font>
    <font>
      <b/>
      <sz val="12"/>
      <color theme="1"/>
      <name val="MetaNormalLF-Roman"/>
      <family val="2"/>
    </font>
    <font>
      <b/>
      <sz val="12"/>
      <name val="MetaNormalLF-Roman"/>
      <family val="2"/>
    </font>
    <font>
      <sz val="10"/>
      <name val="MetaNormalLF-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0062A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1" fillId="0" borderId="0"/>
  </cellStyleXfs>
  <cellXfs count="81">
    <xf numFmtId="0" fontId="0" fillId="0" borderId="0" xfId="0"/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1" xfId="2" applyFont="1" applyFill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vertical="center"/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7" fillId="3" borderId="8" xfId="0" applyFont="1" applyFill="1" applyBorder="1" applyAlignment="1" applyProtection="1">
      <alignment horizontal="left" vertical="center" indent="1"/>
      <protection hidden="1"/>
    </xf>
    <xf numFmtId="0" fontId="5" fillId="0" borderId="1" xfId="1" applyFont="1" applyBorder="1" applyProtection="1">
      <protection hidden="1"/>
    </xf>
    <xf numFmtId="0" fontId="7" fillId="0" borderId="0" xfId="1" applyFont="1" applyAlignment="1" applyProtection="1">
      <alignment vertical="center"/>
      <protection hidden="1"/>
    </xf>
    <xf numFmtId="0" fontId="5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left" vertical="center" indent="1"/>
      <protection hidden="1"/>
    </xf>
    <xf numFmtId="0" fontId="7" fillId="3" borderId="15" xfId="0" applyFont="1" applyFill="1" applyBorder="1" applyAlignment="1" applyProtection="1">
      <alignment horizontal="left" vertical="center" indent="1"/>
      <protection hidden="1"/>
    </xf>
    <xf numFmtId="0" fontId="7" fillId="3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3" fontId="0" fillId="0" borderId="0" xfId="0" applyNumberFormat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7" fillId="3" borderId="12" xfId="0" applyFont="1" applyFill="1" applyBorder="1" applyAlignment="1" applyProtection="1">
      <alignment horizontal="left" vertical="center" indent="1"/>
      <protection hidden="1"/>
    </xf>
    <xf numFmtId="0" fontId="7" fillId="3" borderId="9" xfId="0" applyFont="1" applyFill="1" applyBorder="1" applyAlignment="1" applyProtection="1">
      <alignment horizontal="left" vertical="center" indent="1"/>
      <protection hidden="1"/>
    </xf>
    <xf numFmtId="0" fontId="10" fillId="0" borderId="0" xfId="1" applyFont="1" applyAlignment="1" applyProtection="1">
      <alignment vertical="center"/>
      <protection hidden="1"/>
    </xf>
    <xf numFmtId="0" fontId="0" fillId="5" borderId="0" xfId="0" applyFill="1"/>
    <xf numFmtId="0" fontId="16" fillId="0" borderId="0" xfId="3" applyFont="1" applyAlignment="1" applyProtection="1">
      <alignment vertical="center"/>
      <protection hidden="1"/>
    </xf>
    <xf numFmtId="0" fontId="4" fillId="0" borderId="0" xfId="3" applyFont="1" applyProtection="1">
      <protection hidden="1"/>
    </xf>
    <xf numFmtId="0" fontId="16" fillId="0" borderId="0" xfId="3" applyFont="1" applyProtection="1">
      <protection hidden="1"/>
    </xf>
    <xf numFmtId="0" fontId="18" fillId="0" borderId="0" xfId="3" quotePrefix="1" applyFont="1" applyProtection="1">
      <protection hidden="1"/>
    </xf>
    <xf numFmtId="0" fontId="13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1" xfId="0" applyFont="1" applyBorder="1" applyProtection="1">
      <protection hidden="1"/>
    </xf>
    <xf numFmtId="0" fontId="9" fillId="3" borderId="13" xfId="0" applyFont="1" applyFill="1" applyBorder="1" applyAlignment="1" applyProtection="1">
      <alignment horizontal="left" indent="1"/>
      <protection hidden="1"/>
    </xf>
    <xf numFmtId="164" fontId="9" fillId="3" borderId="8" xfId="0" applyNumberFormat="1" applyFont="1" applyFill="1" applyBorder="1" applyAlignment="1" applyProtection="1">
      <alignment horizontal="right" indent="2"/>
      <protection hidden="1"/>
    </xf>
    <xf numFmtId="165" fontId="9" fillId="3" borderId="8" xfId="0" applyNumberFormat="1" applyFont="1" applyFill="1" applyBorder="1" applyAlignment="1" applyProtection="1">
      <alignment horizontal="right" indent="2"/>
      <protection hidden="1"/>
    </xf>
    <xf numFmtId="165" fontId="9" fillId="4" borderId="8" xfId="0" applyNumberFormat="1" applyFont="1" applyFill="1" applyBorder="1" applyAlignment="1" applyProtection="1">
      <alignment horizontal="right" indent="2"/>
      <protection hidden="1"/>
    </xf>
    <xf numFmtId="165" fontId="9" fillId="4" borderId="10" xfId="0" applyNumberFormat="1" applyFont="1" applyFill="1" applyBorder="1" applyAlignment="1" applyProtection="1">
      <alignment horizontal="right" indent="2"/>
      <protection hidden="1"/>
    </xf>
    <xf numFmtId="0" fontId="12" fillId="0" borderId="0" xfId="3" applyFont="1" applyProtection="1">
      <protection hidden="1"/>
    </xf>
    <xf numFmtId="0" fontId="8" fillId="0" borderId="0" xfId="0" quotePrefix="1" applyFont="1" applyAlignment="1" applyProtection="1">
      <alignment horizontal="center"/>
      <protection hidden="1"/>
    </xf>
    <xf numFmtId="0" fontId="15" fillId="0" borderId="0" xfId="2" applyFont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0" fontId="13" fillId="0" borderId="0" xfId="0" quotePrefix="1" applyFont="1" applyAlignment="1" applyProtection="1">
      <alignment horizontal="left"/>
      <protection hidden="1"/>
    </xf>
    <xf numFmtId="2" fontId="0" fillId="0" borderId="0" xfId="0" applyNumberFormat="1"/>
    <xf numFmtId="0" fontId="6" fillId="2" borderId="17" xfId="0" applyFont="1" applyFill="1" applyBorder="1" applyAlignment="1" applyProtection="1">
      <alignment horizontal="centerContinuous" vertical="center" wrapText="1"/>
      <protection hidden="1"/>
    </xf>
    <xf numFmtId="0" fontId="6" fillId="2" borderId="8" xfId="0" applyFont="1" applyFill="1" applyBorder="1" applyAlignment="1" applyProtection="1">
      <alignment horizontal="centerContinuous" vertical="center" wrapText="1"/>
      <protection hidden="1"/>
    </xf>
    <xf numFmtId="0" fontId="6" fillId="2" borderId="13" xfId="0" applyFont="1" applyFill="1" applyBorder="1" applyAlignment="1" applyProtection="1">
      <alignment horizontal="centerContinuous" vertical="center" wrapText="1"/>
      <protection hidden="1"/>
    </xf>
    <xf numFmtId="0" fontId="6" fillId="2" borderId="18" xfId="0" applyFont="1" applyFill="1" applyBorder="1" applyAlignment="1" applyProtection="1">
      <alignment horizontal="centerContinuous" vertical="center" wrapText="1"/>
      <protection hidden="1"/>
    </xf>
    <xf numFmtId="0" fontId="6" fillId="2" borderId="19" xfId="0" applyFont="1" applyFill="1" applyBorder="1" applyAlignment="1" applyProtection="1">
      <alignment horizontal="centerContinuous" vertical="center" wrapText="1"/>
      <protection hidden="1"/>
    </xf>
    <xf numFmtId="0" fontId="6" fillId="2" borderId="20" xfId="0" applyFont="1" applyFill="1" applyBorder="1" applyAlignment="1" applyProtection="1">
      <alignment horizontal="centerContinuous" vertical="center" wrapText="1"/>
      <protection hidden="1"/>
    </xf>
    <xf numFmtId="0" fontId="7" fillId="3" borderId="9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Continuous" vertical="center"/>
      <protection hidden="1"/>
    </xf>
    <xf numFmtId="0" fontId="9" fillId="0" borderId="21" xfId="0" applyFont="1" applyBorder="1" applyProtection="1">
      <protection hidden="1"/>
    </xf>
    <xf numFmtId="0" fontId="5" fillId="0" borderId="21" xfId="1" applyFont="1" applyBorder="1" applyProtection="1">
      <protection hidden="1"/>
    </xf>
    <xf numFmtId="0" fontId="9" fillId="3" borderId="7" xfId="0" applyFont="1" applyFill="1" applyBorder="1" applyAlignment="1" applyProtection="1">
      <alignment horizontal="left" indent="1"/>
      <protection hidden="1"/>
    </xf>
    <xf numFmtId="164" fontId="9" fillId="3" borderId="10" xfId="0" applyNumberFormat="1" applyFont="1" applyFill="1" applyBorder="1" applyAlignment="1" applyProtection="1">
      <alignment horizontal="right" indent="2"/>
      <protection hidden="1"/>
    </xf>
    <xf numFmtId="165" fontId="9" fillId="3" borderId="10" xfId="0" applyNumberFormat="1" applyFont="1" applyFill="1" applyBorder="1" applyAlignment="1" applyProtection="1">
      <alignment horizontal="right" indent="2"/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1" xfId="2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</cellXfs>
  <cellStyles count="4">
    <cellStyle name="Link" xfId="2" builtinId="8"/>
    <cellStyle name="Standard" xfId="0" builtinId="0"/>
    <cellStyle name="Standard 2" xfId="1" xr:uid="{4371D51A-8996-4394-AA30-FC18783CB285}"/>
    <cellStyle name="Standard_Tabelle1" xfId="3" xr:uid="{ACC9AC1B-4491-4036-9B7B-BA55BC09946D}"/>
  </cellStyles>
  <dxfs count="9"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  <border>
        <right/>
        <top/>
        <bottom/>
        <vertical/>
        <horizontal/>
      </border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  <border>
        <right/>
        <top/>
        <bottom/>
        <vertical/>
        <horizontal/>
      </border>
    </dxf>
    <dxf>
      <fill>
        <patternFill>
          <bgColor rgb="FFD9D9D9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8E8E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3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Drop" dropStyle="combo" dx="16" fmlaLink="Tabelle1!$A$1" fmlaRange="Auswahl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244475</xdr:colOff>
          <xdr:row>0</xdr:row>
          <xdr:rowOff>34925</xdr:rowOff>
        </xdr:from>
        <xdr:to>
          <xdr:col>2</xdr:col>
          <xdr:colOff>458695</xdr:colOff>
          <xdr:row>0</xdr:row>
          <xdr:rowOff>345223</xdr:rowOff>
        </xdr:to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835025" y="34925"/>
              <a:ext cx="2805020" cy="310298"/>
              <a:chOff x="3152776" y="28575"/>
              <a:chExt cx="2815031" cy="316649"/>
            </a:xfrm>
          </xdr:grpSpPr>
          <xdr:grpSp>
            <xdr:nvGrpSpPr>
              <xdr:cNvPr id="13" name="Gruppieren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3152776" y="28575"/>
                <a:ext cx="2815031" cy="316649"/>
                <a:chOff x="1621574" y="2151952"/>
                <a:chExt cx="2815031" cy="316649"/>
              </a:xfrm>
            </xdr:grpSpPr>
            <xdr:sp macro="" textlink="">
              <xdr:nvSpPr>
                <xdr:cNvPr id="1031" name="Group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00000000-0008-0000-0000-000007040000}"/>
                    </a:ext>
                  </a:extLst>
                </xdr:cNvPr>
                <xdr:cNvSpPr/>
              </xdr:nvSpPr>
              <xdr:spPr bwMode="auto">
                <a:xfrm>
                  <a:off x="1621574" y="2151952"/>
                  <a:ext cx="2815031" cy="316649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1032" name="Label 8" hidden="1">
                  <a:extLst>
                    <a:ext uri="{63B3BB69-23CF-44E3-9099-C40C66FF867C}">
                      <a14:compatExt spid="_x0000_s1032"/>
                    </a:ext>
                    <a:ext uri="{FF2B5EF4-FFF2-40B4-BE49-F238E27FC236}">
                      <a16:creationId xmlns:a16="http://schemas.microsoft.com/office/drawing/2014/main" id="{00000000-0008-0000-0000-00000804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1033" name="Drop Dow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0</xdr:rowOff>
        </xdr:from>
        <xdr:to>
          <xdr:col>8</xdr:col>
          <xdr:colOff>646012</xdr:colOff>
          <xdr:row>1</xdr:row>
          <xdr:rowOff>75350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3295650" y="0"/>
              <a:ext cx="2944712" cy="316650"/>
              <a:chOff x="3152775" y="28575"/>
              <a:chExt cx="2815022" cy="316650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1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2" cy="316650"/>
                <a:chOff x="1621573" y="2151952"/>
                <a:chExt cx="2815022" cy="316650"/>
              </a:xfrm>
            </xdr:grpSpPr>
            <xdr:sp macro="" textlink="">
              <xdr:nvSpPr>
                <xdr:cNvPr id="2049" name="Group Box 1" hidden="1">
                  <a:extLst>
                    <a:ext uri="{63B3BB69-23CF-44E3-9099-C40C66FF867C}">
                      <a14:compatExt spid="_x0000_s2049"/>
                    </a:ext>
                    <a:ext uri="{FF2B5EF4-FFF2-40B4-BE49-F238E27FC236}">
                      <a16:creationId xmlns:a16="http://schemas.microsoft.com/office/drawing/2014/main" id="{00000000-0008-0000-0100-00000108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2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2050" name="Label 2" hidden="1">
                  <a:extLst>
                    <a:ext uri="{63B3BB69-23CF-44E3-9099-C40C66FF867C}">
                      <a14:compatExt spid="_x0000_s2050"/>
                    </a:ext>
                    <a:ext uri="{FF2B5EF4-FFF2-40B4-BE49-F238E27FC236}">
                      <a16:creationId xmlns:a16="http://schemas.microsoft.com/office/drawing/2014/main" id="{00000000-0008-0000-0100-00000208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2051" name="Drop Dow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549278</xdr:colOff>
          <xdr:row>0</xdr:row>
          <xdr:rowOff>0</xdr:rowOff>
        </xdr:from>
        <xdr:to>
          <xdr:col>20</xdr:col>
          <xdr:colOff>614261</xdr:colOff>
          <xdr:row>1</xdr:row>
          <xdr:rowOff>75350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11972928" y="0"/>
              <a:ext cx="2801833" cy="316650"/>
              <a:chOff x="3152778" y="28575"/>
              <a:chExt cx="2815018" cy="316650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GrpSpPr/>
            </xdr:nvGrpSpPr>
            <xdr:grpSpPr>
              <a:xfrm>
                <a:off x="3152778" y="28575"/>
                <a:ext cx="2815018" cy="316650"/>
                <a:chOff x="1621576" y="2151952"/>
                <a:chExt cx="2815018" cy="316650"/>
              </a:xfrm>
            </xdr:grpSpPr>
            <xdr:sp macro="" textlink="">
              <xdr:nvSpPr>
                <xdr:cNvPr id="2052" name="Group Box 4" hidden="1">
                  <a:extLst>
                    <a:ext uri="{63B3BB69-23CF-44E3-9099-C40C66FF867C}">
                      <a14:compatExt spid="_x0000_s2052"/>
                    </a:ext>
                    <a:ext uri="{FF2B5EF4-FFF2-40B4-BE49-F238E27FC236}">
                      <a16:creationId xmlns:a16="http://schemas.microsoft.com/office/drawing/2014/main" id="{00000000-0008-0000-0100-000004080000}"/>
                    </a:ext>
                  </a:extLst>
                </xdr:cNvPr>
                <xdr:cNvSpPr/>
              </xdr:nvSpPr>
              <xdr:spPr bwMode="auto">
                <a:xfrm>
                  <a:off x="1621576" y="2151952"/>
                  <a:ext cx="2815018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2053" name="Label 5" hidden="1">
                  <a:extLst>
                    <a:ext uri="{63B3BB69-23CF-44E3-9099-C40C66FF867C}">
                      <a14:compatExt spid="_x0000_s2053"/>
                    </a:ext>
                    <a:ext uri="{FF2B5EF4-FFF2-40B4-BE49-F238E27FC236}">
                      <a16:creationId xmlns:a16="http://schemas.microsoft.com/office/drawing/2014/main" id="{00000000-0008-0000-0100-00000508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2054" name="Drop Down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100-00000608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0</xdr:rowOff>
        </xdr:from>
        <xdr:to>
          <xdr:col>8</xdr:col>
          <xdr:colOff>646012</xdr:colOff>
          <xdr:row>1</xdr:row>
          <xdr:rowOff>75350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3295650" y="0"/>
              <a:ext cx="2944712" cy="316650"/>
              <a:chOff x="3152775" y="28575"/>
              <a:chExt cx="2815022" cy="316650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2" cy="316650"/>
                <a:chOff x="1621573" y="2151952"/>
                <a:chExt cx="2815022" cy="316650"/>
              </a:xfrm>
            </xdr:grpSpPr>
            <xdr:sp macro="" textlink="">
              <xdr:nvSpPr>
                <xdr:cNvPr id="8193" name="Group Box 1" hidden="1">
                  <a:extLst>
                    <a:ext uri="{63B3BB69-23CF-44E3-9099-C40C66FF867C}">
                      <a14:compatExt spid="_x0000_s8193"/>
                    </a:ext>
                    <a:ext uri="{FF2B5EF4-FFF2-40B4-BE49-F238E27FC236}">
                      <a16:creationId xmlns:a16="http://schemas.microsoft.com/office/drawing/2014/main" id="{00000000-0008-0000-0200-00000120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2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8194" name="Label 2" hidden="1">
                  <a:extLst>
                    <a:ext uri="{63B3BB69-23CF-44E3-9099-C40C66FF867C}">
                      <a14:compatExt spid="_x0000_s8194"/>
                    </a:ext>
                    <a:ext uri="{FF2B5EF4-FFF2-40B4-BE49-F238E27FC236}">
                      <a16:creationId xmlns:a16="http://schemas.microsoft.com/office/drawing/2014/main" id="{00000000-0008-0000-0200-00000220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8195" name="Drop Down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200-00000320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549277</xdr:colOff>
          <xdr:row>0</xdr:row>
          <xdr:rowOff>0</xdr:rowOff>
        </xdr:from>
        <xdr:to>
          <xdr:col>20</xdr:col>
          <xdr:colOff>614262</xdr:colOff>
          <xdr:row>1</xdr:row>
          <xdr:rowOff>75350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pSpPr/>
          </xdr:nvGrpSpPr>
          <xdr:grpSpPr>
            <a:xfrm>
              <a:off x="11972927" y="0"/>
              <a:ext cx="2801835" cy="316650"/>
              <a:chOff x="3152777" y="28575"/>
              <a:chExt cx="2815020" cy="316650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GrpSpPr/>
            </xdr:nvGrpSpPr>
            <xdr:grpSpPr>
              <a:xfrm>
                <a:off x="3152777" y="28575"/>
                <a:ext cx="2815020" cy="316650"/>
                <a:chOff x="1621575" y="2151952"/>
                <a:chExt cx="2815020" cy="316650"/>
              </a:xfrm>
            </xdr:grpSpPr>
            <xdr:sp macro="" textlink="">
              <xdr:nvSpPr>
                <xdr:cNvPr id="8196" name="Group Box 4" hidden="1">
                  <a:extLst>
                    <a:ext uri="{63B3BB69-23CF-44E3-9099-C40C66FF867C}">
                      <a14:compatExt spid="_x0000_s8196"/>
                    </a:ext>
                    <a:ext uri="{FF2B5EF4-FFF2-40B4-BE49-F238E27FC236}">
                      <a16:creationId xmlns:a16="http://schemas.microsoft.com/office/drawing/2014/main" id="{00000000-0008-0000-0200-000004200000}"/>
                    </a:ext>
                  </a:extLst>
                </xdr:cNvPr>
                <xdr:cNvSpPr/>
              </xdr:nvSpPr>
              <xdr:spPr bwMode="auto">
                <a:xfrm>
                  <a:off x="1621575" y="2151952"/>
                  <a:ext cx="2815020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8197" name="Label 5" hidden="1">
                  <a:extLst>
                    <a:ext uri="{63B3BB69-23CF-44E3-9099-C40C66FF867C}">
                      <a14:compatExt spid="_x0000_s8197"/>
                    </a:ext>
                    <a:ext uri="{FF2B5EF4-FFF2-40B4-BE49-F238E27FC236}">
                      <a16:creationId xmlns:a16="http://schemas.microsoft.com/office/drawing/2014/main" id="{00000000-0008-0000-0200-00000520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8198" name="Drop Down 6" hidden="1">
                <a:extLst>
                  <a:ext uri="{63B3BB69-23CF-44E3-9099-C40C66FF867C}">
                    <a14:compatExt spid="_x0000_s8198"/>
                  </a:ext>
                  <a:ext uri="{FF2B5EF4-FFF2-40B4-BE49-F238E27FC236}">
                    <a16:creationId xmlns:a16="http://schemas.microsoft.com/office/drawing/2014/main" id="{00000000-0008-0000-0200-00000620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571500</xdr:colOff>
          <xdr:row>0</xdr:row>
          <xdr:rowOff>0</xdr:rowOff>
        </xdr:from>
        <xdr:to>
          <xdr:col>8</xdr:col>
          <xdr:colOff>646012</xdr:colOff>
          <xdr:row>1</xdr:row>
          <xdr:rowOff>75350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3295650" y="0"/>
              <a:ext cx="2944712" cy="316650"/>
              <a:chOff x="3152775" y="28575"/>
              <a:chExt cx="2815022" cy="316650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3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2" cy="316650"/>
                <a:chOff x="1621573" y="2151952"/>
                <a:chExt cx="2815022" cy="316650"/>
              </a:xfrm>
            </xdr:grpSpPr>
            <xdr:sp macro="" textlink="">
              <xdr:nvSpPr>
                <xdr:cNvPr id="9217" name="Group Box 1" hidden="1">
                  <a:extLst>
                    <a:ext uri="{63B3BB69-23CF-44E3-9099-C40C66FF867C}">
                      <a14:compatExt spid="_x0000_s9217"/>
                    </a:ext>
                    <a:ext uri="{FF2B5EF4-FFF2-40B4-BE49-F238E27FC236}">
                      <a16:creationId xmlns:a16="http://schemas.microsoft.com/office/drawing/2014/main" id="{00000000-0008-0000-0300-00000124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2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9218" name="Label 2" hidden="1">
                  <a:extLst>
                    <a:ext uri="{63B3BB69-23CF-44E3-9099-C40C66FF867C}">
                      <a14:compatExt spid="_x0000_s9218"/>
                    </a:ext>
                    <a:ext uri="{FF2B5EF4-FFF2-40B4-BE49-F238E27FC236}">
                      <a16:creationId xmlns:a16="http://schemas.microsoft.com/office/drawing/2014/main" id="{00000000-0008-0000-0300-00000224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9219" name="Drop Down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00000000-0008-0000-0300-00000324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549276</xdr:colOff>
          <xdr:row>0</xdr:row>
          <xdr:rowOff>0</xdr:rowOff>
        </xdr:from>
        <xdr:to>
          <xdr:col>20</xdr:col>
          <xdr:colOff>614262</xdr:colOff>
          <xdr:row>1</xdr:row>
          <xdr:rowOff>75350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/>
          </xdr:nvGrpSpPr>
          <xdr:grpSpPr>
            <a:xfrm>
              <a:off x="11972926" y="0"/>
              <a:ext cx="2801836" cy="316650"/>
              <a:chOff x="3152776" y="28575"/>
              <a:chExt cx="2815021" cy="316650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300-000008000000}"/>
                  </a:ext>
                </a:extLst>
              </xdr:cNvPr>
              <xdr:cNvGrpSpPr/>
            </xdr:nvGrpSpPr>
            <xdr:grpSpPr>
              <a:xfrm>
                <a:off x="3152776" y="28575"/>
                <a:ext cx="2815021" cy="316650"/>
                <a:chOff x="1621574" y="2151952"/>
                <a:chExt cx="2815021" cy="316650"/>
              </a:xfrm>
            </xdr:grpSpPr>
            <xdr:sp macro="" textlink="">
              <xdr:nvSpPr>
                <xdr:cNvPr id="9220" name="Group Box 4" hidden="1">
                  <a:extLst>
                    <a:ext uri="{63B3BB69-23CF-44E3-9099-C40C66FF867C}">
                      <a14:compatExt spid="_x0000_s9220"/>
                    </a:ext>
                    <a:ext uri="{FF2B5EF4-FFF2-40B4-BE49-F238E27FC236}">
                      <a16:creationId xmlns:a16="http://schemas.microsoft.com/office/drawing/2014/main" id="{00000000-0008-0000-0300-000004240000}"/>
                    </a:ext>
                  </a:extLst>
                </xdr:cNvPr>
                <xdr:cNvSpPr/>
              </xdr:nvSpPr>
              <xdr:spPr bwMode="auto">
                <a:xfrm>
                  <a:off x="1621574" y="2151952"/>
                  <a:ext cx="2815021" cy="316650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9221" name="Label 5" hidden="1">
                  <a:extLst>
                    <a:ext uri="{63B3BB69-23CF-44E3-9099-C40C66FF867C}">
                      <a14:compatExt spid="_x0000_s9221"/>
                    </a:ext>
                    <a:ext uri="{FF2B5EF4-FFF2-40B4-BE49-F238E27FC236}">
                      <a16:creationId xmlns:a16="http://schemas.microsoft.com/office/drawing/2014/main" id="{00000000-0008-0000-0300-00000524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9222" name="Drop Down 6" hidden="1">
                <a:extLst>
                  <a:ext uri="{63B3BB69-23CF-44E3-9099-C40C66FF867C}">
                    <a14:compatExt spid="_x0000_s9222"/>
                  </a:ext>
                  <a:ext uri="{FF2B5EF4-FFF2-40B4-BE49-F238E27FC236}">
                    <a16:creationId xmlns:a16="http://schemas.microsoft.com/office/drawing/2014/main" id="{00000000-0008-0000-0300-00000624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ctrlProp" Target="../ctrlProps/ctrlProp4.xml"/><Relationship Id="rId7" Type="http://schemas.openxmlformats.org/officeDocument/2006/relationships/ctrlProp" Target="../ctrlProps/ctrlProp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ctrlProp" Target="../ctrlProps/ctrlProp10.xml"/><Relationship Id="rId7" Type="http://schemas.openxmlformats.org/officeDocument/2006/relationships/ctrlProp" Target="../ctrlProps/ctrlProp1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ctrlProp" Target="../ctrlProps/ctrlProp16.xml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63C2-ED86-4874-A9CA-02E75A2C8F1C}">
  <sheetPr codeName="Tabelle1"/>
  <dimension ref="A1:B13"/>
  <sheetViews>
    <sheetView showGridLines="0" tabSelected="1" zoomScaleNormal="100" workbookViewId="0"/>
  </sheetViews>
  <sheetFormatPr baseColWidth="10" defaultRowHeight="15"/>
  <cols>
    <col min="1" max="1" width="8.85546875" style="27" customWidth="1"/>
    <col min="2" max="2" width="38.85546875" style="36" customWidth="1"/>
    <col min="3" max="16384" width="11.42578125" style="36"/>
  </cols>
  <sheetData>
    <row r="1" spans="1:2" ht="30" customHeight="1">
      <c r="A1" s="48" t="s">
        <v>66</v>
      </c>
    </row>
    <row r="2" spans="1:2" ht="23.25" customHeight="1">
      <c r="A2" s="49" t="s">
        <v>67</v>
      </c>
      <c r="B2" s="50" t="s">
        <v>63</v>
      </c>
    </row>
    <row r="3" spans="1:2" ht="23.25" customHeight="1">
      <c r="A3" s="49" t="s">
        <v>78</v>
      </c>
      <c r="B3" s="50" t="s">
        <v>65</v>
      </c>
    </row>
    <row r="4" spans="1:2" ht="23.25" customHeight="1">
      <c r="A4" s="49" t="s">
        <v>68</v>
      </c>
      <c r="B4" s="50" t="s">
        <v>64</v>
      </c>
    </row>
    <row r="5" spans="1:2" ht="23.25" customHeight="1">
      <c r="A5" s="49"/>
      <c r="B5" s="50" t="s">
        <v>71</v>
      </c>
    </row>
    <row r="6" spans="1:2" ht="15.75">
      <c r="A6" s="49"/>
    </row>
    <row r="7" spans="1:2" ht="15.75">
      <c r="A7" s="49"/>
    </row>
    <row r="8" spans="1:2" ht="15.75">
      <c r="A8" s="49"/>
    </row>
    <row r="9" spans="1:2" ht="15.75">
      <c r="A9" s="49"/>
    </row>
    <row r="10" spans="1:2">
      <c r="A10" s="51"/>
    </row>
    <row r="11" spans="1:2">
      <c r="A11" s="52"/>
    </row>
    <row r="12" spans="1:2">
      <c r="A12" s="52"/>
    </row>
    <row r="13" spans="1:2">
      <c r="A13" s="52"/>
    </row>
  </sheetData>
  <sheetProtection algorithmName="SHA-512" hashValue="eWA5TqC29wt6V+x+oFSfafIRkKvp4JSs8RQFH6DfR6oYKoM8yP60PdpnpZryB5DwFima8cJj0scdbPqtAF39NA==" saltValue="jIj1DYHnavD8NRmm9DO3Qg==" spinCount="100000" sheet="1" objects="1" scenarios="1"/>
  <hyperlinks>
    <hyperlink ref="B2" location="'q50'!A1" display="50 %-Quantil der Stichprobe" xr:uid="{146516BF-737F-4262-B9FC-901534812B06}"/>
    <hyperlink ref="B3" location="'q5'!A1" display="5 %-Quantil der Stichprobe" xr:uid="{30995B76-F584-4D3C-9441-3709472E355B}"/>
    <hyperlink ref="B4" location="'q95'!A1" display="95 %-Quantil der Stichprobe" xr:uid="{B16DF2BB-ECCD-44A2-9640-4298DF289F0A}"/>
    <hyperlink ref="B5" location="Anmerkungen!A1" display="Anmerkungen" xr:uid="{99EB512C-D007-47E5-A27D-C2D061A1D838}"/>
  </hyperlink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Group Box 7">
              <controlPr defaultSize="0" autoFill="0" autoPict="0">
                <anchor moveWithCells="1">
                  <from>
                    <xdr:col>1</xdr:col>
                    <xdr:colOff>247650</xdr:colOff>
                    <xdr:row>0</xdr:row>
                    <xdr:rowOff>38100</xdr:rowOff>
                  </from>
                  <to>
                    <xdr:col>2</xdr:col>
                    <xdr:colOff>457200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Label 8">
              <controlPr defaultSize="0" autoFill="0" autoLine="0" autoPict="0">
                <anchor moveWithCells="1" sizeWithCells="1">
                  <from>
                    <xdr:col>1</xdr:col>
                    <xdr:colOff>304800</xdr:colOff>
                    <xdr:row>0</xdr:row>
                    <xdr:rowOff>104775</xdr:rowOff>
                  </from>
                  <to>
                    <xdr:col>1</xdr:col>
                    <xdr:colOff>942975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defaultSize="0" autoLine="0" autoPict="0">
                <anchor moveWithCells="1">
                  <from>
                    <xdr:col>1</xdr:col>
                    <xdr:colOff>971550</xdr:colOff>
                    <xdr:row>0</xdr:row>
                    <xdr:rowOff>95250</xdr:rowOff>
                  </from>
                  <to>
                    <xdr:col>2</xdr:col>
                    <xdr:colOff>361950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9AE9-E2B5-4C4D-9EA3-450B8B0C3A8E}">
  <sheetPr codeName="Tabelle2"/>
  <dimension ref="A1:U200"/>
  <sheetViews>
    <sheetView showGridLines="0" zoomScaleNormal="100" workbookViewId="0">
      <pane xSplit="1" ySplit="10" topLeftCell="B11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68" customWidth="1"/>
    <col min="13" max="13" width="12.7109375" style="68" customWidth="1"/>
    <col min="14" max="15" width="10.7109375" style="68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63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77" t="s">
        <v>30</v>
      </c>
      <c r="B3" s="77" t="s">
        <v>13</v>
      </c>
      <c r="C3" s="77"/>
      <c r="D3" s="10"/>
      <c r="E3" s="77" t="s">
        <v>30</v>
      </c>
      <c r="F3" s="54" t="str">
        <f>IF(Tabelle1!$A$1=1,"                              Produktionspotenzial","Produktionspotenzial")</f>
        <v xml:space="preserve">                              Produktionspotenzial</v>
      </c>
      <c r="G3" s="55"/>
      <c r="H3" s="55"/>
      <c r="I3" s="55"/>
      <c r="J3" s="56" t="str">
        <f>""</f>
        <v/>
      </c>
      <c r="K3" s="10"/>
      <c r="L3" s="77" t="s">
        <v>30</v>
      </c>
      <c r="M3" s="77" t="s">
        <v>22</v>
      </c>
      <c r="N3" s="77"/>
      <c r="O3" s="77"/>
      <c r="P3" s="10"/>
      <c r="Q3" s="75" t="s">
        <v>30</v>
      </c>
      <c r="R3" s="75" t="s">
        <v>28</v>
      </c>
      <c r="S3" s="75" t="s">
        <v>26</v>
      </c>
      <c r="T3" s="75" t="s">
        <v>27</v>
      </c>
      <c r="U3" s="75" t="s">
        <v>29</v>
      </c>
    </row>
    <row r="4" spans="1:21" s="5" customFormat="1" ht="15.75" customHeight="1">
      <c r="A4" s="77"/>
      <c r="B4" s="77" t="s">
        <v>59</v>
      </c>
      <c r="C4" s="77" t="s">
        <v>60</v>
      </c>
      <c r="D4" s="10"/>
      <c r="E4" s="77"/>
      <c r="F4" s="77" t="s">
        <v>77</v>
      </c>
      <c r="G4" s="77" t="s">
        <v>20</v>
      </c>
      <c r="H4" s="77" t="s">
        <v>19</v>
      </c>
      <c r="I4" s="77" t="s">
        <v>21</v>
      </c>
      <c r="J4" s="75" t="str">
        <f>IF(Tabelle1!$A$1=1,"Human-
kapital-
einsatz","")</f>
        <v>Human-
kapital-
einsatz</v>
      </c>
      <c r="K4" s="10"/>
      <c r="L4" s="77"/>
      <c r="M4" s="77" t="s">
        <v>72</v>
      </c>
      <c r="N4" s="77" t="s">
        <v>19</v>
      </c>
      <c r="O4" s="77" t="s">
        <v>21</v>
      </c>
      <c r="P4" s="10"/>
      <c r="Q4" s="76"/>
      <c r="R4" s="76"/>
      <c r="S4" s="76"/>
      <c r="T4" s="76"/>
      <c r="U4" s="76"/>
    </row>
    <row r="5" spans="1:21" s="5" customFormat="1" ht="26.25" customHeight="1">
      <c r="A5" s="77"/>
      <c r="B5" s="77"/>
      <c r="C5" s="77"/>
      <c r="D5" s="10"/>
      <c r="E5" s="77"/>
      <c r="F5" s="77"/>
      <c r="G5" s="77"/>
      <c r="H5" s="77"/>
      <c r="I5" s="77"/>
      <c r="J5" s="80"/>
      <c r="K5" s="10"/>
      <c r="L5" s="77"/>
      <c r="M5" s="77"/>
      <c r="N5" s="77"/>
      <c r="O5" s="77"/>
      <c r="P5" s="10"/>
      <c r="Q5" s="76"/>
      <c r="R5" s="76"/>
      <c r="S5" s="76"/>
      <c r="T5" s="76"/>
      <c r="U5" s="76"/>
    </row>
    <row r="6" spans="1:21" s="5" customFormat="1" ht="24.75" customHeight="1">
      <c r="A6" s="78"/>
      <c r="B6" s="78"/>
      <c r="C6" s="78"/>
      <c r="D6" s="10"/>
      <c r="E6" s="78"/>
      <c r="F6" s="75"/>
      <c r="G6" s="57" t="str">
        <f>IF(Tabelle1!$A$1=1,"                       Wachstumsbeiträge","Wachstumsbeiträge")</f>
        <v xml:space="preserve">                       Wachstumsbeiträge</v>
      </c>
      <c r="H6" s="58"/>
      <c r="I6" s="58"/>
      <c r="J6" s="59" t="str">
        <f>""</f>
        <v/>
      </c>
      <c r="K6" s="10"/>
      <c r="L6" s="78"/>
      <c r="M6" s="75"/>
      <c r="N6" s="75" t="s">
        <v>24</v>
      </c>
      <c r="O6" s="75"/>
      <c r="P6" s="10"/>
      <c r="Q6" s="79"/>
      <c r="R6" s="76"/>
      <c r="S6" s="76"/>
      <c r="T6" s="76"/>
      <c r="U6" s="76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70">
        <v>1</v>
      </c>
      <c r="J7" s="6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tr">
        <f>"PrP...:Q50:"&amp;Tabelle1!$A$2</f>
        <v>PrP...:Q50:J23</v>
      </c>
      <c r="C8" s="8" t="str">
        <f>"PrPpK:Q50:"&amp;Tabelle1!$A$2</f>
        <v>PrPpK:Q50:J23</v>
      </c>
      <c r="D8" s="10"/>
      <c r="E8" s="4" t="s">
        <v>7</v>
      </c>
      <c r="F8" s="8" t="str">
        <f>"PrPZV:Q50:"&amp;Tabelle1!$A$2</f>
        <v>PrPZV:Q50:J23</v>
      </c>
      <c r="G8" s="8" t="str">
        <f>"PrPKE:Q50:"&amp;Tabelle1!$A$2</f>
        <v>PrPKE:Q50:J23</v>
      </c>
      <c r="H8" s="8" t="str">
        <f>"PrPAV:Q50:"&amp;Tabelle1!$A$2</f>
        <v>PrPAV:Q50:J23</v>
      </c>
      <c r="I8" s="8" t="str">
        <f>"PrPTF:Q50:"&amp;Tabelle1!$A$2</f>
        <v>PrPTF:Q50:J23</v>
      </c>
      <c r="J8" s="63" t="str">
        <f>IF(Tabelle1!$A$1=1,"PrPHK:Q50:"&amp;Tabelle1!$A$2,"")</f>
        <v>PrPHK:Q50:J23</v>
      </c>
      <c r="K8" s="10"/>
      <c r="L8" s="4" t="s">
        <v>7</v>
      </c>
      <c r="M8" s="8" t="str">
        <f>"OPG..:Q50:"&amp;Tabelle1!$A$2</f>
        <v>OPG..:Q50:J23</v>
      </c>
      <c r="N8" s="8" t="str">
        <f>"OPGAV:Q50:"&amp;Tabelle1!$A$2</f>
        <v>OPGAV:Q50:J23</v>
      </c>
      <c r="O8" s="8" t="str">
        <f>"OPGTF:Q50:"&amp;Tabelle1!$A$2</f>
        <v>OPGTF:Q50:J23</v>
      </c>
      <c r="P8" s="10"/>
      <c r="Q8" s="4" t="s">
        <v>7</v>
      </c>
      <c r="R8" s="8" t="str">
        <f>"NAIRU:Q50:"&amp;Tabelle1!$A$2</f>
        <v>NAIRU:Q50:J23</v>
      </c>
      <c r="S8" s="8" t="str">
        <f>"StEQ.:Q50:"&amp;Tabelle1!$A$2</f>
        <v>StEQ.:Q50:J23</v>
      </c>
      <c r="T8" s="8" t="str">
        <f>"TZQ..:Q50:"&amp;Tabelle1!$A$2</f>
        <v>TZQ..:Q50:J23</v>
      </c>
      <c r="U8" s="8" t="str">
        <f>"SStQ.:Q50:"&amp;Tabelle1!$A$2</f>
        <v>SStQ.:Q50:J23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6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61</v>
      </c>
      <c r="C10" s="23" t="s">
        <v>62</v>
      </c>
      <c r="D10" s="10"/>
      <c r="E10" s="7" t="s">
        <v>18</v>
      </c>
      <c r="F10" s="22" t="s">
        <v>23</v>
      </c>
      <c r="G10" s="61" t="str">
        <f>IF(Tabelle1!$A$1=1,"                     in Prozentpunkten","in Prozentpunkten")</f>
        <v xml:space="preserve">                     in Prozentpunkten</v>
      </c>
      <c r="H10" s="61"/>
      <c r="I10" s="61"/>
      <c r="J10" s="60"/>
      <c r="K10" s="10"/>
      <c r="L10" s="13" t="s">
        <v>18</v>
      </c>
      <c r="M10" s="14" t="s">
        <v>23</v>
      </c>
      <c r="N10" s="71" t="s">
        <v>25</v>
      </c>
      <c r="O10" s="72"/>
      <c r="P10" s="10"/>
      <c r="Q10" s="12" t="s">
        <v>18</v>
      </c>
      <c r="R10" s="73" t="s">
        <v>23</v>
      </c>
      <c r="S10" s="73"/>
      <c r="T10" s="73"/>
      <c r="U10" s="74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1292.4095455984252</v>
      </c>
      <c r="C11" s="45">
        <f>IFERROR(IF(INDEX(J!$A$1:$ZZ$200,MATCH($A11,J!$A$1:$A$200,0),MATCH(C$8,J!$A$1:$ZZ$1,0))&lt;&gt;"",INDEX(J!$A$1:$ZZ$200,MATCH($A11,J!$A$1:$A$200,0),MATCH(C$8,J!$A$1:$ZZ$1,0)),""),"")</f>
        <v>16.554606390220769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/>
      </c>
      <c r="G11" s="45" t="str">
        <f>IFERROR(IF(INDEX(J!$A$1:$ZZ$200,MATCH($A11,J!$A$1:$A$200,0),MATCH(G$8,J!$A$1:$ZZ$1,0))&lt;&gt;"",INDEX(J!$A$1:$ZZ$200,MATCH($A11,J!$A$1:$A$200,0),MATCH(G$8,J!$A$1:$ZZ$1,0)),""),"")</f>
        <v/>
      </c>
      <c r="H11" s="45" t="str">
        <f>IFERROR(IF(INDEX(J!$A$1:$ZZ$200,MATCH($A11,J!$A$1:$A$200,0),MATCH(H$8,J!$A$1:$ZZ$1,0))&lt;&gt;"",INDEX(J!$A$1:$ZZ$200,MATCH($A11,J!$A$1:$A$200,0),MATCH(H$8,J!$A$1:$ZZ$1,0)),""),"")</f>
        <v/>
      </c>
      <c r="I11" s="45" t="str">
        <f>IFERROR(IF(INDEX(J!$A$1:$ZZ$200,MATCH($A11,J!$A$1:$A$200,0),MATCH(I$8,J!$A$1:$ZZ$1,0))&lt;&gt;"",INDEX(J!$A$1:$ZZ$200,MATCH($A11,J!$A$1:$A$200,0),MATCH(I$8,J!$A$1:$ZZ$1,0)),""),"")</f>
        <v/>
      </c>
      <c r="J11" s="45" t="str">
        <f>IFERROR(IF(INDEX(J!$A$1:$ZZ$200,MATCH($A11,J!$A$1:$A$200,0),MATCH(J$8,J!$A$1:$ZZ$1,0))&lt;&gt;"",INDEX(J!$A$1:$ZZ$200,MATCH($A11,J!$A$1:$A$200,0),MATCH(J$8,J!$A$1:$ZZ$1,0)),""),"")</f>
        <v/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-2.4806769388931205</v>
      </c>
      <c r="N11" s="45">
        <f>IFERROR(IF(INDEX(J!$A$1:$ZZ$200,MATCH($A11,J!$A$1:$A$200,0),MATCH(N$8,J!$A$1:$ZZ$1,0))&lt;&gt;"",INDEX(J!$A$1:$ZZ$200,MATCH($A11,J!$A$1:$A$200,0),MATCH(N$8,J!$A$1:$ZZ$1,0)),""),"")</f>
        <v>0.81927375180463546</v>
      </c>
      <c r="O11" s="45">
        <f>IFERROR(IF(INDEX(J!$A$1:$ZZ$200,MATCH($A11,J!$A$1:$A$200,0),MATCH(O$8,J!$A$1:$ZZ$1,0))&lt;&gt;"",INDEX(J!$A$1:$ZZ$200,MATCH($A11,J!$A$1:$A$200,0),MATCH(O$8,J!$A$1:$ZZ$1,0)),""),"")</f>
        <v>-3.2999506906977558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0.79265181116779937</v>
      </c>
      <c r="S11" s="45">
        <f>IFERROR(IF(INDEX(J!$A$1:$ZZ$200,MATCH($A11,J!$A$1:$A$200,0),MATCH(S$8,J!$A$1:$ZZ$1,0))&lt;&gt;"",INDEX(J!$A$1:$ZZ$200,MATCH($A11,J!$A$1:$A$200,0),MATCH(S$8,J!$A$1:$ZZ$1,0)),""),"")</f>
        <v>59.013819415068646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f>A11+1</f>
        <v>1971</v>
      </c>
      <c r="B12" s="44">
        <f>IFERROR(IF(INDEX(J!$A$1:$ZZ$200,MATCH($A12,J!$A$1:$A$200,0),MATCH(B$8,J!$A$1:$ZZ$1,0))&lt;&gt;"",INDEX(J!$A$1:$ZZ$200,MATCH($A12,J!$A$1:$A$200,0),MATCH(B$8,J!$A$1:$ZZ$1,0)),""),"")</f>
        <v>1335.7173611579578</v>
      </c>
      <c r="C12" s="45">
        <f>IFERROR(IF(INDEX(J!$A$1:$ZZ$200,MATCH($A12,J!$A$1:$A$200,0),MATCH(C$8,J!$A$1:$ZZ$1,0))&lt;&gt;"",INDEX(J!$A$1:$ZZ$200,MATCH($A12,J!$A$1:$A$200,0),MATCH(C$8,J!$A$1:$ZZ$1,0)),""),"")</f>
        <v>17.003334264530228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3.2946758516127366</v>
      </c>
      <c r="G12" s="45">
        <f>IFERROR(IF(INDEX(J!$A$1:$ZZ$200,MATCH($A12,J!$A$1:$A$200,0),MATCH(G$8,J!$A$1:$ZZ$1,0))&lt;&gt;"",INDEX(J!$A$1:$ZZ$200,MATCH($A12,J!$A$1:$A$200,0),MATCH(G$8,J!$A$1:$ZZ$1,0)),""),"")</f>
        <v>1.9107055876603565</v>
      </c>
      <c r="H12" s="45">
        <f>IFERROR(IF(INDEX(J!$A$1:$ZZ$200,MATCH($A12,J!$A$1:$A$200,0),MATCH(H$8,J!$A$1:$ZZ$1,0))&lt;&gt;"",INDEX(J!$A$1:$ZZ$200,MATCH($A12,J!$A$1:$A$200,0),MATCH(H$8,J!$A$1:$ZZ$1,0)),""),"")</f>
        <v>-0.26840855389339369</v>
      </c>
      <c r="I12" s="45">
        <f>IFERROR(IF(INDEX(J!$A$1:$ZZ$200,MATCH($A12,J!$A$1:$A$200,0),MATCH(I$8,J!$A$1:$ZZ$1,0))&lt;&gt;"",INDEX(J!$A$1:$ZZ$200,MATCH($A12,J!$A$1:$A$200,0),MATCH(I$8,J!$A$1:$ZZ$1,0)),""),"")</f>
        <v>1.0977686797750721</v>
      </c>
      <c r="J12" s="45">
        <f>IFERROR(IF(INDEX(J!$A$1:$ZZ$200,MATCH($A12,J!$A$1:$A$200,0),MATCH(J$8,J!$A$1:$ZZ$1,0))&lt;&gt;"",INDEX(J!$A$1:$ZZ$200,MATCH($A12,J!$A$1:$A$200,0),MATCH(J$8,J!$A$1:$ZZ$1,0)),""),"")</f>
        <v>0.55461013807070181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-2.706563083199649</v>
      </c>
      <c r="N12" s="45">
        <f>IFERROR(IF(INDEX(J!$A$1:$ZZ$200,MATCH($A12,J!$A$1:$A$200,0),MATCH(N$8,J!$A$1:$ZZ$1,0))&lt;&gt;"",INDEX(J!$A$1:$ZZ$200,MATCH($A12,J!$A$1:$A$200,0),MATCH(N$8,J!$A$1:$ZZ$1,0)),""),"")</f>
        <v>-1.2174246944619455E-2</v>
      </c>
      <c r="O12" s="45">
        <f>IFERROR(IF(INDEX(J!$A$1:$ZZ$200,MATCH($A12,J!$A$1:$A$200,0),MATCH(O$8,J!$A$1:$ZZ$1,0))&lt;&gt;"",INDEX(J!$A$1:$ZZ$200,MATCH($A12,J!$A$1:$A$200,0),MATCH(O$8,J!$A$1:$ZZ$1,0)),""),"")</f>
        <v>-2.6943888362550297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0.87309724880595474</v>
      </c>
      <c r="S12" s="45">
        <f>IFERROR(IF(INDEX(J!$A$1:$ZZ$200,MATCH($A12,J!$A$1:$A$200,0),MATCH(S$8,J!$A$1:$ZZ$1,0))&lt;&gt;"",INDEX(J!$A$1:$ZZ$200,MATCH($A12,J!$A$1:$A$200,0),MATCH(S$8,J!$A$1:$ZZ$1,0)),""),"")</f>
        <v>58.952898689554154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f t="shared" ref="A13:A60" si="0">A12+1</f>
        <v>1972</v>
      </c>
      <c r="B13" s="44">
        <f>IFERROR(IF(INDEX(J!$A$1:$ZZ$200,MATCH($A13,J!$A$1:$A$200,0),MATCH(B$8,J!$A$1:$ZZ$1,0))&lt;&gt;"",INDEX(J!$A$1:$ZZ$200,MATCH($A13,J!$A$1:$A$200,0),MATCH(B$8,J!$A$1:$ZZ$1,0)),""),"")</f>
        <v>1376.2748113863991</v>
      </c>
      <c r="C13" s="45">
        <f>IFERROR(IF(INDEX(J!$A$1:$ZZ$200,MATCH($A13,J!$A$1:$A$200,0),MATCH(C$8,J!$A$1:$ZZ$1,0))&lt;&gt;"",INDEX(J!$A$1:$ZZ$200,MATCH($A13,J!$A$1:$A$200,0),MATCH(C$8,J!$A$1:$ZZ$1,0)),""),"")</f>
        <v>17.460829375095244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2.9910362572094495</v>
      </c>
      <c r="G13" s="45">
        <f>IFERROR(IF(INDEX(J!$A$1:$ZZ$200,MATCH($A13,J!$A$1:$A$200,0),MATCH(G$8,J!$A$1:$ZZ$1,0))&lt;&gt;"",INDEX(J!$A$1:$ZZ$200,MATCH($A13,J!$A$1:$A$200,0),MATCH(G$8,J!$A$1:$ZZ$1,0)),""),"")</f>
        <v>1.8392473721560292</v>
      </c>
      <c r="H13" s="45">
        <f>IFERROR(IF(INDEX(J!$A$1:$ZZ$200,MATCH($A13,J!$A$1:$A$200,0),MATCH(H$8,J!$A$1:$ZZ$1,0))&lt;&gt;"",INDEX(J!$A$1:$ZZ$200,MATCH($A13,J!$A$1:$A$200,0),MATCH(H$8,J!$A$1:$ZZ$1,0)),""),"")</f>
        <v>-0.48119094231830561</v>
      </c>
      <c r="I13" s="45">
        <f>IFERROR(IF(INDEX(J!$A$1:$ZZ$200,MATCH($A13,J!$A$1:$A$200,0),MATCH(I$8,J!$A$1:$ZZ$1,0))&lt;&gt;"",INDEX(J!$A$1:$ZZ$200,MATCH($A13,J!$A$1:$A$200,0),MATCH(I$8,J!$A$1:$ZZ$1,0)),""),"")</f>
        <v>1.096690758336365</v>
      </c>
      <c r="J13" s="45">
        <f>IFERROR(IF(INDEX(J!$A$1:$ZZ$200,MATCH($A13,J!$A$1:$A$200,0),MATCH(J$8,J!$A$1:$ZZ$1,0))&lt;&gt;"",INDEX(J!$A$1:$ZZ$200,MATCH($A13,J!$A$1:$A$200,0),MATCH(J$8,J!$A$1:$ZZ$1,0)),""),"")</f>
        <v>0.53628906903536078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-1.4928922444477899</v>
      </c>
      <c r="N13" s="45">
        <f>IFERROR(IF(INDEX(J!$A$1:$ZZ$200,MATCH($A13,J!$A$1:$A$200,0),MATCH(N$8,J!$A$1:$ZZ$1,0))&lt;&gt;"",INDEX(J!$A$1:$ZZ$200,MATCH($A13,J!$A$1:$A$200,0),MATCH(N$8,J!$A$1:$ZZ$1,0)),""),"")</f>
        <v>-7.7753636963239503E-2</v>
      </c>
      <c r="O13" s="45">
        <f>IFERROR(IF(INDEX(J!$A$1:$ZZ$200,MATCH($A13,J!$A$1:$A$200,0),MATCH(O$8,J!$A$1:$ZZ$1,0))&lt;&gt;"",INDEX(J!$A$1:$ZZ$200,MATCH($A13,J!$A$1:$A$200,0),MATCH(O$8,J!$A$1:$ZZ$1,0)),""),"")</f>
        <v>-1.4151386074845504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1.0136954197390342</v>
      </c>
      <c r="S13" s="45">
        <f>IFERROR(IF(INDEX(J!$A$1:$ZZ$200,MATCH($A13,J!$A$1:$A$200,0),MATCH(S$8,J!$A$1:$ZZ$1,0))&lt;&gt;"",INDEX(J!$A$1:$ZZ$200,MATCH($A13,J!$A$1:$A$200,0),MATCH(S$8,J!$A$1:$ZZ$1,0)),""),"")</f>
        <v>58.910554035642363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f t="shared" si="0"/>
        <v>1973</v>
      </c>
      <c r="B14" s="44">
        <f>IFERROR(IF(INDEX(J!$A$1:$ZZ$200,MATCH($A14,J!$A$1:$A$200,0),MATCH(B$8,J!$A$1:$ZZ$1,0))&lt;&gt;"",INDEX(J!$A$1:$ZZ$200,MATCH($A14,J!$A$1:$A$200,0),MATCH(B$8,J!$A$1:$ZZ$1,0)),""),"")</f>
        <v>1416.5075143236086</v>
      </c>
      <c r="C14" s="45">
        <f>IFERROR(IF(INDEX(J!$A$1:$ZZ$200,MATCH($A14,J!$A$1:$A$200,0),MATCH(C$8,J!$A$1:$ZZ$1,0))&lt;&gt;"",INDEX(J!$A$1:$ZZ$200,MATCH($A14,J!$A$1:$A$200,0),MATCH(C$8,J!$A$1:$ZZ$1,0)),""),"")</f>
        <v>17.9185374898167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2.8844798896339019</v>
      </c>
      <c r="G14" s="45">
        <f>IFERROR(IF(INDEX(J!$A$1:$ZZ$200,MATCH($A14,J!$A$1:$A$200,0),MATCH(G$8,J!$A$1:$ZZ$1,0))&lt;&gt;"",INDEX(J!$A$1:$ZZ$200,MATCH($A14,J!$A$1:$A$200,0),MATCH(G$8,J!$A$1:$ZZ$1,0)),""),"")</f>
        <v>1.7179027912342484</v>
      </c>
      <c r="H14" s="45">
        <f>IFERROR(IF(INDEX(J!$A$1:$ZZ$200,MATCH($A14,J!$A$1:$A$200,0),MATCH(H$8,J!$A$1:$ZZ$1,0))&lt;&gt;"",INDEX(J!$A$1:$ZZ$200,MATCH($A14,J!$A$1:$A$200,0),MATCH(H$8,J!$A$1:$ZZ$1,0)),""),"")</f>
        <v>-0.44963910081216457</v>
      </c>
      <c r="I14" s="45">
        <f>IFERROR(IF(INDEX(J!$A$1:$ZZ$200,MATCH($A14,J!$A$1:$A$200,0),MATCH(I$8,J!$A$1:$ZZ$1,0))&lt;&gt;"",INDEX(J!$A$1:$ZZ$200,MATCH($A14,J!$A$1:$A$200,0),MATCH(I$8,J!$A$1:$ZZ$1,0)),""),"")</f>
        <v>1.0958721992118399</v>
      </c>
      <c r="J14" s="45">
        <f>IFERROR(IF(INDEX(J!$A$1:$ZZ$200,MATCH($A14,J!$A$1:$A$200,0),MATCH(J$8,J!$A$1:$ZZ$1,0))&lt;&gt;"",INDEX(J!$A$1:$ZZ$200,MATCH($A14,J!$A$1:$A$200,0),MATCH(J$8,J!$A$1:$ZZ$1,0)),""),"")</f>
        <v>0.52034399999997816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0.30342602258137141</v>
      </c>
      <c r="N14" s="45">
        <f>IFERROR(IF(INDEX(J!$A$1:$ZZ$200,MATCH($A14,J!$A$1:$A$200,0),MATCH(N$8,J!$A$1:$ZZ$1,0))&lt;&gt;"",INDEX(J!$A$1:$ZZ$200,MATCH($A14,J!$A$1:$A$200,0),MATCH(N$8,J!$A$1:$ZZ$1,0)),""),"")</f>
        <v>9.6471603473540668E-2</v>
      </c>
      <c r="O14" s="45">
        <f>IFERROR(IF(INDEX(J!$A$1:$ZZ$200,MATCH($A14,J!$A$1:$A$200,0),MATCH(O$8,J!$A$1:$ZZ$1,0))&lt;&gt;"",INDEX(J!$A$1:$ZZ$200,MATCH($A14,J!$A$1:$A$200,0),MATCH(O$8,J!$A$1:$ZZ$1,0)),""),"")</f>
        <v>0.20695441910783074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1.1928964529161494</v>
      </c>
      <c r="S14" s="45">
        <f>IFERROR(IF(INDEX(J!$A$1:$ZZ$200,MATCH($A14,J!$A$1:$A$200,0),MATCH(S$8,J!$A$1:$ZZ$1,0))&lt;&gt;"",INDEX(J!$A$1:$ZZ$200,MATCH($A14,J!$A$1:$A$200,0),MATCH(S$8,J!$A$1:$ZZ$1,0)),""),"")</f>
        <v>58.943373359353359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f t="shared" si="0"/>
        <v>1974</v>
      </c>
      <c r="B15" s="44">
        <f>IFERROR(IF(INDEX(J!$A$1:$ZZ$200,MATCH($A15,J!$A$1:$A$200,0),MATCH(B$8,J!$A$1:$ZZ$1,0))&lt;&gt;"",INDEX(J!$A$1:$ZZ$200,MATCH($A15,J!$A$1:$A$200,0),MATCH(B$8,J!$A$1:$ZZ$1,0)),""),"")</f>
        <v>1445.8555354133848</v>
      </c>
      <c r="C15" s="45">
        <f>IFERROR(IF(INDEX(J!$A$1:$ZZ$200,MATCH($A15,J!$A$1:$A$200,0),MATCH(C$8,J!$A$1:$ZZ$1,0))&lt;&gt;"",INDEX(J!$A$1:$ZZ$200,MATCH($A15,J!$A$1:$A$200,0),MATCH(C$8,J!$A$1:$ZZ$1,0)),""),"")</f>
        <v>18.329292208992111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2.0510142375240497</v>
      </c>
      <c r="G15" s="45">
        <f>IFERROR(IF(INDEX(J!$A$1:$ZZ$200,MATCH($A15,J!$A$1:$A$200,0),MATCH(G$8,J!$A$1:$ZZ$1,0))&lt;&gt;"",INDEX(J!$A$1:$ZZ$200,MATCH($A15,J!$A$1:$A$200,0),MATCH(G$8,J!$A$1:$ZZ$1,0)),""),"")</f>
        <v>1.5066734001676103</v>
      </c>
      <c r="H15" s="45">
        <f>IFERROR(IF(INDEX(J!$A$1:$ZZ$200,MATCH($A15,J!$A$1:$A$200,0),MATCH(H$8,J!$A$1:$ZZ$1,0))&lt;&gt;"",INDEX(J!$A$1:$ZZ$200,MATCH($A15,J!$A$1:$A$200,0),MATCH(H$8,J!$A$1:$ZZ$1,0)),""),"")</f>
        <v>-1.0550621376311051</v>
      </c>
      <c r="I15" s="45">
        <f>IFERROR(IF(INDEX(J!$A$1:$ZZ$200,MATCH($A15,J!$A$1:$A$200,0),MATCH(I$8,J!$A$1:$ZZ$1,0))&lt;&gt;"",INDEX(J!$A$1:$ZZ$200,MATCH($A15,J!$A$1:$A$200,0),MATCH(I$8,J!$A$1:$ZZ$1,0)),""),"")</f>
        <v>1.0926280440228879</v>
      </c>
      <c r="J15" s="45">
        <f>IFERROR(IF(INDEX(J!$A$1:$ZZ$200,MATCH($A15,J!$A$1:$A$200,0),MATCH(J$8,J!$A$1:$ZZ$1,0))&lt;&gt;"",INDEX(J!$A$1:$ZZ$200,MATCH($A15,J!$A$1:$A$200,0),MATCH(J$8,J!$A$1:$ZZ$1,0)),""),"")</f>
        <v>0.50677493096465653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-0.85216481404915734</v>
      </c>
      <c r="N15" s="45">
        <f>IFERROR(IF(INDEX(J!$A$1:$ZZ$200,MATCH($A15,J!$A$1:$A$200,0),MATCH(N$8,J!$A$1:$ZZ$1,0))&lt;&gt;"",INDEX(J!$A$1:$ZZ$200,MATCH($A15,J!$A$1:$A$200,0),MATCH(N$8,J!$A$1:$ZZ$1,0)),""),"")</f>
        <v>-0.60183984723948591</v>
      </c>
      <c r="O15" s="45">
        <f>IFERROR(IF(INDEX(J!$A$1:$ZZ$200,MATCH($A15,J!$A$1:$A$200,0),MATCH(O$8,J!$A$1:$ZZ$1,0))&lt;&gt;"",INDEX(J!$A$1:$ZZ$200,MATCH($A15,J!$A$1:$A$200,0),MATCH(O$8,J!$A$1:$ZZ$1,0)),""),"")</f>
        <v>-0.25032496680967142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1.5056733181323325</v>
      </c>
      <c r="S15" s="45">
        <f>IFERROR(IF(INDEX(J!$A$1:$ZZ$200,MATCH($A15,J!$A$1:$A$200,0),MATCH(S$8,J!$A$1:$ZZ$1,0))&lt;&gt;"",INDEX(J!$A$1:$ZZ$200,MATCH($A15,J!$A$1:$A$200,0),MATCH(S$8,J!$A$1:$ZZ$1,0)),""),"")</f>
        <v>58.814663600542751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f t="shared" si="0"/>
        <v>1975</v>
      </c>
      <c r="B16" s="44">
        <f>IFERROR(IF(INDEX(J!$A$1:$ZZ$200,MATCH($A16,J!$A$1:$A$200,0),MATCH(B$8,J!$A$1:$ZZ$1,0))&lt;&gt;"",INDEX(J!$A$1:$ZZ$200,MATCH($A16,J!$A$1:$A$200,0),MATCH(B$8,J!$A$1:$ZZ$1,0)),""),"")</f>
        <v>1471.3393018052063</v>
      </c>
      <c r="C16" s="45">
        <f>IFERROR(IF(INDEX(J!$A$1:$ZZ$200,MATCH($A16,J!$A$1:$A$200,0),MATCH(C$8,J!$A$1:$ZZ$1,0))&lt;&gt;"",INDEX(J!$A$1:$ZZ$200,MATCH($A16,J!$A$1:$A$200,0),MATCH(C$8,J!$A$1:$ZZ$1,0)),""),"")</f>
        <v>18.751566727256492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1.7490904050739968</v>
      </c>
      <c r="G16" s="45">
        <f>IFERROR(IF(INDEX(J!$A$1:$ZZ$200,MATCH($A16,J!$A$1:$A$200,0),MATCH(G$8,J!$A$1:$ZZ$1,0))&lt;&gt;"",INDEX(J!$A$1:$ZZ$200,MATCH($A16,J!$A$1:$A$200,0),MATCH(G$8,J!$A$1:$ZZ$1,0)),""),"")</f>
        <v>1.2937194765778628</v>
      </c>
      <c r="H16" s="45">
        <f>IFERROR(IF(INDEX(J!$A$1:$ZZ$200,MATCH($A16,J!$A$1:$A$200,0),MATCH(H$8,J!$A$1:$ZZ$1,0))&lt;&gt;"",INDEX(J!$A$1:$ZZ$200,MATCH($A16,J!$A$1:$A$200,0),MATCH(H$8,J!$A$1:$ZZ$1,0)),""),"")</f>
        <v>-1.1365764399312912</v>
      </c>
      <c r="I16" s="45">
        <f>IFERROR(IF(INDEX(J!$A$1:$ZZ$200,MATCH($A16,J!$A$1:$A$200,0),MATCH(I$8,J!$A$1:$ZZ$1,0))&lt;&gt;"",INDEX(J!$A$1:$ZZ$200,MATCH($A16,J!$A$1:$A$200,0),MATCH(I$8,J!$A$1:$ZZ$1,0)),""),"")</f>
        <v>1.0963655064981026</v>
      </c>
      <c r="J16" s="45">
        <f>IFERROR(IF(INDEX(J!$A$1:$ZZ$200,MATCH($A16,J!$A$1:$A$200,0),MATCH(J$8,J!$A$1:$ZZ$1,0))&lt;&gt;"",INDEX(J!$A$1:$ZZ$200,MATCH($A16,J!$A$1:$A$200,0),MATCH(J$8,J!$A$1:$ZZ$1,0)),""),"")</f>
        <v>0.49558186192932269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-3.44776194990231</v>
      </c>
      <c r="N16" s="45">
        <f>IFERROR(IF(INDEX(J!$A$1:$ZZ$200,MATCH($A16,J!$A$1:$A$200,0),MATCH(N$8,J!$A$1:$ZZ$1,0))&lt;&gt;"",INDEX(J!$A$1:$ZZ$200,MATCH($A16,J!$A$1:$A$200,0),MATCH(N$8,J!$A$1:$ZZ$1,0)),""),"")</f>
        <v>-1.8163545921767033</v>
      </c>
      <c r="O16" s="45">
        <f>IFERROR(IF(INDEX(J!$A$1:$ZZ$200,MATCH($A16,J!$A$1:$A$200,0),MATCH(O$8,J!$A$1:$ZZ$1,0))&lt;&gt;"",INDEX(J!$A$1:$ZZ$200,MATCH($A16,J!$A$1:$A$200,0),MATCH(O$8,J!$A$1:$ZZ$1,0)),""),"")</f>
        <v>-1.6314073577256067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1.8318181671389868</v>
      </c>
      <c r="S16" s="45">
        <f>IFERROR(IF(INDEX(J!$A$1:$ZZ$200,MATCH($A16,J!$A$1:$A$200,0),MATCH(S$8,J!$A$1:$ZZ$1,0))&lt;&gt;"",INDEX(J!$A$1:$ZZ$200,MATCH($A16,J!$A$1:$A$200,0),MATCH(S$8,J!$A$1:$ZZ$1,0)),""),"")</f>
        <v>58.694727289362994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f t="shared" si="0"/>
        <v>1976</v>
      </c>
      <c r="B17" s="44">
        <f>IFERROR(IF(INDEX(J!$A$1:$ZZ$200,MATCH($A17,J!$A$1:$A$200,0),MATCH(B$8,J!$A$1:$ZZ$1,0))&lt;&gt;"",INDEX(J!$A$1:$ZZ$200,MATCH($A17,J!$A$1:$A$200,0),MATCH(B$8,J!$A$1:$ZZ$1,0)),""),"")</f>
        <v>1501.9352913941777</v>
      </c>
      <c r="C17" s="45">
        <f>IFERROR(IF(INDEX(J!$A$1:$ZZ$200,MATCH($A17,J!$A$1:$A$200,0),MATCH(C$8,J!$A$1:$ZZ$1,0))&lt;&gt;"",INDEX(J!$A$1:$ZZ$200,MATCH($A17,J!$A$1:$A$200,0),MATCH(C$8,J!$A$1:$ZZ$1,0)),""),"")</f>
        <v>19.204117072039455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2.0620650058589813</v>
      </c>
      <c r="G17" s="45">
        <f>IFERROR(IF(INDEX(J!$A$1:$ZZ$200,MATCH($A17,J!$A$1:$A$200,0),MATCH(G$8,J!$A$1:$ZZ$1,0))&lt;&gt;"",INDEX(J!$A$1:$ZZ$200,MATCH($A17,J!$A$1:$A$200,0),MATCH(G$8,J!$A$1:$ZZ$1,0)),""),"")</f>
        <v>1.2225866413316537</v>
      </c>
      <c r="H17" s="45">
        <f>IFERROR(IF(INDEX(J!$A$1:$ZZ$200,MATCH($A17,J!$A$1:$A$200,0),MATCH(H$8,J!$A$1:$ZZ$1,0))&lt;&gt;"",INDEX(J!$A$1:$ZZ$200,MATCH($A17,J!$A$1:$A$200,0),MATCH(H$8,J!$A$1:$ZZ$1,0)),""),"")</f>
        <v>-0.74863428329263582</v>
      </c>
      <c r="I17" s="45">
        <f>IFERROR(IF(INDEX(J!$A$1:$ZZ$200,MATCH($A17,J!$A$1:$A$200,0),MATCH(I$8,J!$A$1:$ZZ$1,0))&lt;&gt;"",INDEX(J!$A$1:$ZZ$200,MATCH($A17,J!$A$1:$A$200,0),MATCH(I$8,J!$A$1:$ZZ$1,0)),""),"")</f>
        <v>1.1000596411189463</v>
      </c>
      <c r="J17" s="45">
        <f>IFERROR(IF(INDEX(J!$A$1:$ZZ$200,MATCH($A17,J!$A$1:$A$200,0),MATCH(J$8,J!$A$1:$ZZ$1,0))&lt;&gt;"",INDEX(J!$A$1:$ZZ$200,MATCH($A17,J!$A$1:$A$200,0),MATCH(J$8,J!$A$1:$ZZ$1,0)),""),"")</f>
        <v>0.48805300670101737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-0.69383345268897512</v>
      </c>
      <c r="N17" s="45">
        <f>IFERROR(IF(INDEX(J!$A$1:$ZZ$200,MATCH($A17,J!$A$1:$A$200,0),MATCH(N$8,J!$A$1:$ZZ$1,0))&lt;&gt;"",INDEX(J!$A$1:$ZZ$200,MATCH($A17,J!$A$1:$A$200,0),MATCH(N$8,J!$A$1:$ZZ$1,0)),""),"")</f>
        <v>-0.82762213563893039</v>
      </c>
      <c r="O17" s="45">
        <f>IFERROR(IF(INDEX(J!$A$1:$ZZ$200,MATCH($A17,J!$A$1:$A$200,0),MATCH(O$8,J!$A$1:$ZZ$1,0))&lt;&gt;"",INDEX(J!$A$1:$ZZ$200,MATCH($A17,J!$A$1:$A$200,0),MATCH(O$8,J!$A$1:$ZZ$1,0)),""),"")</f>
        <v>0.13378868294995527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2.1214010510053409</v>
      </c>
      <c r="S17" s="45">
        <f>IFERROR(IF(INDEX(J!$A$1:$ZZ$200,MATCH($A17,J!$A$1:$A$200,0),MATCH(S$8,J!$A$1:$ZZ$1,0))&lt;&gt;"",INDEX(J!$A$1:$ZZ$200,MATCH($A17,J!$A$1:$A$200,0),MATCH(S$8,J!$A$1:$ZZ$1,0)),""),"")</f>
        <v>58.704732406597834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f t="shared" si="0"/>
        <v>1977</v>
      </c>
      <c r="B18" s="44">
        <f>IFERROR(IF(INDEX(J!$A$1:$ZZ$200,MATCH($A18,J!$A$1:$A$200,0),MATCH(B$8,J!$A$1:$ZZ$1,0))&lt;&gt;"",INDEX(J!$A$1:$ZZ$200,MATCH($A18,J!$A$1:$A$200,0),MATCH(B$8,J!$A$1:$ZZ$1,0)),""),"")</f>
        <v>1537.2518114681766</v>
      </c>
      <c r="C18" s="45">
        <f>IFERROR(IF(INDEX(J!$A$1:$ZZ$200,MATCH($A18,J!$A$1:$A$200,0),MATCH(C$8,J!$A$1:$ZZ$1,0))&lt;&gt;"",INDEX(J!$A$1:$ZZ$200,MATCH($A18,J!$A$1:$A$200,0),MATCH(C$8,J!$A$1:$ZZ$1,0)),""),"")</f>
        <v>19.680450183550967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2.3293087048237942</v>
      </c>
      <c r="G18" s="45">
        <f>IFERROR(IF(INDEX(J!$A$1:$ZZ$200,MATCH($A18,J!$A$1:$A$200,0),MATCH(G$8,J!$A$1:$ZZ$1,0))&lt;&gt;"",INDEX(J!$A$1:$ZZ$200,MATCH($A18,J!$A$1:$A$200,0),MATCH(G$8,J!$A$1:$ZZ$1,0)),""),"")</f>
        <v>1.2278881834830475</v>
      </c>
      <c r="H18" s="45">
        <f>IFERROR(IF(INDEX(J!$A$1:$ZZ$200,MATCH($A18,J!$A$1:$A$200,0),MATCH(H$8,J!$A$1:$ZZ$1,0))&lt;&gt;"",INDEX(J!$A$1:$ZZ$200,MATCH($A18,J!$A$1:$A$200,0),MATCH(H$8,J!$A$1:$ZZ$1,0)),""),"")</f>
        <v>-0.48703547772447109</v>
      </c>
      <c r="I18" s="45">
        <f>IFERROR(IF(INDEX(J!$A$1:$ZZ$200,MATCH($A18,J!$A$1:$A$200,0),MATCH(I$8,J!$A$1:$ZZ$1,0))&lt;&gt;"",INDEX(J!$A$1:$ZZ$200,MATCH($A18,J!$A$1:$A$200,0),MATCH(I$8,J!$A$1:$ZZ$1,0)),""),"")</f>
        <v>1.0991147785571229</v>
      </c>
      <c r="J18" s="45">
        <f>IFERROR(IF(INDEX(J!$A$1:$ZZ$200,MATCH($A18,J!$A$1:$A$200,0),MATCH(J$8,J!$A$1:$ZZ$1,0))&lt;&gt;"",INDEX(J!$A$1:$ZZ$200,MATCH($A18,J!$A$1:$A$200,0),MATCH(J$8,J!$A$1:$ZZ$1,0)),""),"")</f>
        <v>0.48934122050809492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0.27376536868101431</v>
      </c>
      <c r="N18" s="45">
        <f>IFERROR(IF(INDEX(J!$A$1:$ZZ$200,MATCH($A18,J!$A$1:$A$200,0),MATCH(N$8,J!$A$1:$ZZ$1,0))&lt;&gt;"",INDEX(J!$A$1:$ZZ$200,MATCH($A18,J!$A$1:$A$200,0),MATCH(N$8,J!$A$1:$ZZ$1,0)),""),"")</f>
        <v>-0.71931521607123494</v>
      </c>
      <c r="O18" s="45">
        <f>IFERROR(IF(INDEX(J!$A$1:$ZZ$200,MATCH($A18,J!$A$1:$A$200,0),MATCH(O$8,J!$A$1:$ZZ$1,0))&lt;&gt;"",INDEX(J!$A$1:$ZZ$200,MATCH($A18,J!$A$1:$A$200,0),MATCH(O$8,J!$A$1:$ZZ$1,0)),""),"")</f>
        <v>0.99308058475224925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2.3412650052647854</v>
      </c>
      <c r="S18" s="45">
        <f>IFERROR(IF(INDEX(J!$A$1:$ZZ$200,MATCH($A18,J!$A$1:$A$200,0),MATCH(S$8,J!$A$1:$ZZ$1,0))&lt;&gt;"",INDEX(J!$A$1:$ZZ$200,MATCH($A18,J!$A$1:$A$200,0),MATCH(S$8,J!$A$1:$ZZ$1,0)),""),"")</f>
        <v>58.756647548354749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f t="shared" si="0"/>
        <v>1978</v>
      </c>
      <c r="B19" s="44">
        <f>IFERROR(IF(INDEX(J!$A$1:$ZZ$200,MATCH($A19,J!$A$1:$A$200,0),MATCH(B$8,J!$A$1:$ZZ$1,0))&lt;&gt;"",INDEX(J!$A$1:$ZZ$200,MATCH($A19,J!$A$1:$A$200,0),MATCH(B$8,J!$A$1:$ZZ$1,0)),""),"")</f>
        <v>1577.1167381700361</v>
      </c>
      <c r="C19" s="45">
        <f>IFERROR(IF(INDEX(J!$A$1:$ZZ$200,MATCH($A19,J!$A$1:$A$200,0),MATCH(C$8,J!$A$1:$ZZ$1,0))&lt;&gt;"",INDEX(J!$A$1:$ZZ$200,MATCH($A19,J!$A$1:$A$200,0),MATCH(C$8,J!$A$1:$ZZ$1,0)),""),"")</f>
        <v>20.200529895737322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2.5560647037441644</v>
      </c>
      <c r="G19" s="45">
        <f>IFERROR(IF(INDEX(J!$A$1:$ZZ$200,MATCH($A19,J!$A$1:$A$200,0),MATCH(G$8,J!$A$1:$ZZ$1,0))&lt;&gt;"",INDEX(J!$A$1:$ZZ$200,MATCH($A19,J!$A$1:$A$200,0),MATCH(G$8,J!$A$1:$ZZ$1,0)),""),"")</f>
        <v>1.2420015796684911</v>
      </c>
      <c r="H19" s="45">
        <f>IFERROR(IF(INDEX(J!$A$1:$ZZ$200,MATCH($A19,J!$A$1:$A$200,0),MATCH(H$8,J!$A$1:$ZZ$1,0))&lt;&gt;"",INDEX(J!$A$1:$ZZ$200,MATCH($A19,J!$A$1:$A$200,0),MATCH(H$8,J!$A$1:$ZZ$1,0)),""),"")</f>
        <v>-0.28461261708158192</v>
      </c>
      <c r="I19" s="45">
        <f>IFERROR(IF(INDEX(J!$A$1:$ZZ$200,MATCH($A19,J!$A$1:$A$200,0),MATCH(I$8,J!$A$1:$ZZ$1,0))&lt;&gt;"",INDEX(J!$A$1:$ZZ$200,MATCH($A19,J!$A$1:$A$200,0),MATCH(I$8,J!$A$1:$ZZ$1,0)),""),"")</f>
        <v>1.097941023999681</v>
      </c>
      <c r="J19" s="45">
        <f>IFERROR(IF(INDEX(J!$A$1:$ZZ$200,MATCH($A19,J!$A$1:$A$200,0),MATCH(J$8,J!$A$1:$ZZ$1,0))&lt;&gt;"",INDEX(J!$A$1:$ZZ$200,MATCH($A19,J!$A$1:$A$200,0),MATCH(J$8,J!$A$1:$ZZ$1,0)),""),"")</f>
        <v>0.50073471715757434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0.68910291924184486</v>
      </c>
      <c r="N19" s="45">
        <f>IFERROR(IF(INDEX(J!$A$1:$ZZ$200,MATCH($A19,J!$A$1:$A$200,0),MATCH(N$8,J!$A$1:$ZZ$1,0))&lt;&gt;"",INDEX(J!$A$1:$ZZ$200,MATCH($A19,J!$A$1:$A$200,0),MATCH(N$8,J!$A$1:$ZZ$1,0)),""),"")</f>
        <v>-0.43754906155358475</v>
      </c>
      <c r="O19" s="45">
        <f>IFERROR(IF(INDEX(J!$A$1:$ZZ$200,MATCH($A19,J!$A$1:$A$200,0),MATCH(O$8,J!$A$1:$ZZ$1,0))&lt;&gt;"",INDEX(J!$A$1:$ZZ$200,MATCH($A19,J!$A$1:$A$200,0),MATCH(O$8,J!$A$1:$ZZ$1,0)),""),"")</f>
        <v>1.1266519807954296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2.5780193293084022</v>
      </c>
      <c r="S19" s="45">
        <f>IFERROR(IF(INDEX(J!$A$1:$ZZ$200,MATCH($A19,J!$A$1:$A$200,0),MATCH(S$8,J!$A$1:$ZZ$1,0))&lt;&gt;"",INDEX(J!$A$1:$ZZ$200,MATCH($A19,J!$A$1:$A$200,0),MATCH(S$8,J!$A$1:$ZZ$1,0)),""),"")</f>
        <v>58.889859442476947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f t="shared" si="0"/>
        <v>1979</v>
      </c>
      <c r="B20" s="44">
        <f>IFERROR(IF(INDEX(J!$A$1:$ZZ$200,MATCH($A20,J!$A$1:$A$200,0),MATCH(B$8,J!$A$1:$ZZ$1,0))&lt;&gt;"",INDEX(J!$A$1:$ZZ$200,MATCH($A20,J!$A$1:$A$200,0),MATCH(B$8,J!$A$1:$ZZ$1,0)),""),"")</f>
        <v>1621.5821527713897</v>
      </c>
      <c r="C20" s="45">
        <f>IFERROR(IF(INDEX(J!$A$1:$ZZ$200,MATCH($A20,J!$A$1:$A$200,0),MATCH(C$8,J!$A$1:$ZZ$1,0))&lt;&gt;"",INDEX(J!$A$1:$ZZ$200,MATCH($A20,J!$A$1:$A$200,0),MATCH(C$8,J!$A$1:$ZZ$1,0)),""),"")</f>
        <v>20.741739108201692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2.7806496461070478</v>
      </c>
      <c r="G20" s="45">
        <f>IFERROR(IF(INDEX(J!$A$1:$ZZ$200,MATCH($A20,J!$A$1:$A$200,0),MATCH(G$8,J!$A$1:$ZZ$1,0))&lt;&gt;"",INDEX(J!$A$1:$ZZ$200,MATCH($A20,J!$A$1:$A$200,0),MATCH(G$8,J!$A$1:$ZZ$1,0)),""),"")</f>
        <v>1.2675120471544385</v>
      </c>
      <c r="H20" s="45">
        <f>IFERROR(IF(INDEX(J!$A$1:$ZZ$200,MATCH($A20,J!$A$1:$A$200,0),MATCH(H$8,J!$A$1:$ZZ$1,0))&lt;&gt;"",INDEX(J!$A$1:$ZZ$200,MATCH($A20,J!$A$1:$A$200,0),MATCH(H$8,J!$A$1:$ZZ$1,0)),""),"")</f>
        <v>-0.10605066484776671</v>
      </c>
      <c r="I20" s="45">
        <f>IFERROR(IF(INDEX(J!$A$1:$ZZ$200,MATCH($A20,J!$A$1:$A$200,0),MATCH(I$8,J!$A$1:$ZZ$1,0))&lt;&gt;"",INDEX(J!$A$1:$ZZ$200,MATCH($A20,J!$A$1:$A$200,0),MATCH(I$8,J!$A$1:$ZZ$1,0)),""),"")</f>
        <v>1.0969547671508622</v>
      </c>
      <c r="J20" s="45">
        <f>IFERROR(IF(INDEX(J!$A$1:$ZZ$200,MATCH($A20,J!$A$1:$A$200,0),MATCH(J$8,J!$A$1:$ZZ$1,0))&lt;&gt;"",INDEX(J!$A$1:$ZZ$200,MATCH($A20,J!$A$1:$A$200,0),MATCH(J$8,J!$A$1:$ZZ$1,0)),""),"")</f>
        <v>0.52223349664951391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1.9995858727950704</v>
      </c>
      <c r="N20" s="45">
        <f>IFERROR(IF(INDEX(J!$A$1:$ZZ$200,MATCH($A20,J!$A$1:$A$200,0),MATCH(N$8,J!$A$1:$ZZ$1,0))&lt;&gt;"",INDEX(J!$A$1:$ZZ$200,MATCH($A20,J!$A$1:$A$200,0),MATCH(N$8,J!$A$1:$ZZ$1,0)),""),"")</f>
        <v>0.37995999647238382</v>
      </c>
      <c r="O20" s="45">
        <f>IFERROR(IF(INDEX(J!$A$1:$ZZ$200,MATCH($A20,J!$A$1:$A$200,0),MATCH(O$8,J!$A$1:$ZZ$1,0))&lt;&gt;"",INDEX(J!$A$1:$ZZ$200,MATCH($A20,J!$A$1:$A$200,0),MATCH(O$8,J!$A$1:$ZZ$1,0)),""),"")</f>
        <v>1.6196258763226865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2.8945175236348062</v>
      </c>
      <c r="S20" s="45">
        <f>IFERROR(IF(INDEX(J!$A$1:$ZZ$200,MATCH($A20,J!$A$1:$A$200,0),MATCH(S$8,J!$A$1:$ZZ$1,0))&lt;&gt;"",INDEX(J!$A$1:$ZZ$200,MATCH($A20,J!$A$1:$A$200,0),MATCH(S$8,J!$A$1:$ZZ$1,0)),""),"")</f>
        <v>59.07813088877829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f t="shared" si="0"/>
        <v>1980</v>
      </c>
      <c r="B21" s="44">
        <f>IFERROR(IF(INDEX(J!$A$1:$ZZ$200,MATCH($A21,J!$A$1:$A$200,0),MATCH(B$8,J!$A$1:$ZZ$1,0))&lt;&gt;"",INDEX(J!$A$1:$ZZ$200,MATCH($A21,J!$A$1:$A$200,0),MATCH(B$8,J!$A$1:$ZZ$1,0)),""),"")</f>
        <v>1668.1636653894075</v>
      </c>
      <c r="C21" s="45">
        <f>IFERROR(IF(INDEX(J!$A$1:$ZZ$200,MATCH($A21,J!$A$1:$A$200,0),MATCH(C$8,J!$A$1:$ZZ$1,0))&lt;&gt;"",INDEX(J!$A$1:$ZZ$200,MATCH($A21,J!$A$1:$A$200,0),MATCH(C$8,J!$A$1:$ZZ$1,0)),""),"")</f>
        <v>21.278279003440129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2.8353053146488643</v>
      </c>
      <c r="G21" s="45">
        <f>IFERROR(IF(INDEX(J!$A$1:$ZZ$200,MATCH($A21,J!$A$1:$A$200,0),MATCH(G$8,J!$A$1:$ZZ$1,0))&lt;&gt;"",INDEX(J!$A$1:$ZZ$200,MATCH($A21,J!$A$1:$A$200,0),MATCH(G$8,J!$A$1:$ZZ$1,0)),""),"")</f>
        <v>1.2701229845414512</v>
      </c>
      <c r="H21" s="45">
        <f>IFERROR(IF(INDEX(J!$A$1:$ZZ$200,MATCH($A21,J!$A$1:$A$200,0),MATCH(H$8,J!$A$1:$ZZ$1,0))&lt;&gt;"",INDEX(J!$A$1:$ZZ$200,MATCH($A21,J!$A$1:$A$200,0),MATCH(H$8,J!$A$1:$ZZ$1,0)),""),"")</f>
        <v>-8.697655435962362E-2</v>
      </c>
      <c r="I21" s="45">
        <f>IFERROR(IF(INDEX(J!$A$1:$ZZ$200,MATCH($A21,J!$A$1:$A$200,0),MATCH(I$8,J!$A$1:$ZZ$1,0))&lt;&gt;"",INDEX(J!$A$1:$ZZ$200,MATCH($A21,J!$A$1:$A$200,0),MATCH(I$8,J!$A$1:$ZZ$1,0)),""),"")</f>
        <v>1.0983213254832549</v>
      </c>
      <c r="J21" s="45">
        <f>IFERROR(IF(INDEX(J!$A$1:$ZZ$200,MATCH($A21,J!$A$1:$A$200,0),MATCH(J$8,J!$A$1:$ZZ$1,0))&lt;&gt;"",INDEX(J!$A$1:$ZZ$200,MATCH($A21,J!$A$1:$A$200,0),MATCH(J$8,J!$A$1:$ZZ$1,0)),""),"")</f>
        <v>0.55383755898378206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0.58553396476665054</v>
      </c>
      <c r="N21" s="45">
        <f>IFERROR(IF(INDEX(J!$A$1:$ZZ$200,MATCH($A21,J!$A$1:$A$200,0),MATCH(N$8,J!$A$1:$ZZ$1,0))&lt;&gt;"",INDEX(J!$A$1:$ZZ$200,MATCH($A21,J!$A$1:$A$200,0),MATCH(N$8,J!$A$1:$ZZ$1,0)),""),"")</f>
        <v>0.77491570695204015</v>
      </c>
      <c r="O21" s="45">
        <f>IFERROR(IF(INDEX(J!$A$1:$ZZ$200,MATCH($A21,J!$A$1:$A$200,0),MATCH(O$8,J!$A$1:$ZZ$1,0))&lt;&gt;"",INDEX(J!$A$1:$ZZ$200,MATCH($A21,J!$A$1:$A$200,0),MATCH(O$8,J!$A$1:$ZZ$1,0)),""),"")</f>
        <v>-0.18938174218538961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3.2806736504214227</v>
      </c>
      <c r="S21" s="45">
        <f>IFERROR(IF(INDEX(J!$A$1:$ZZ$200,MATCH($A21,J!$A$1:$A$200,0),MATCH(S$8,J!$A$1:$ZZ$1,0))&lt;&gt;"",INDEX(J!$A$1:$ZZ$200,MATCH($A21,J!$A$1:$A$200,0),MATCH(S$8,J!$A$1:$ZZ$1,0)),""),"")</f>
        <v>59.354896715091513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f t="shared" si="0"/>
        <v>1981</v>
      </c>
      <c r="B22" s="44">
        <f>IFERROR(IF(INDEX(J!$A$1:$ZZ$200,MATCH($A22,J!$A$1:$A$200,0),MATCH(B$8,J!$A$1:$ZZ$1,0))&lt;&gt;"",INDEX(J!$A$1:$ZZ$200,MATCH($A22,J!$A$1:$A$200,0),MATCH(B$8,J!$A$1:$ZZ$1,0)),""),"")</f>
        <v>1712.7404072971435</v>
      </c>
      <c r="C22" s="45">
        <f>IFERROR(IF(INDEX(J!$A$1:$ZZ$200,MATCH($A22,J!$A$1:$A$200,0),MATCH(C$8,J!$A$1:$ZZ$1,0))&lt;&gt;"",INDEX(J!$A$1:$ZZ$200,MATCH($A22,J!$A$1:$A$200,0),MATCH(C$8,J!$A$1:$ZZ$1,0)),""),"")</f>
        <v>21.841073870657368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2.6452423109511507</v>
      </c>
      <c r="G22" s="45">
        <f>IFERROR(IF(INDEX(J!$A$1:$ZZ$200,MATCH($A22,J!$A$1:$A$200,0),MATCH(G$8,J!$A$1:$ZZ$1,0))&lt;&gt;"",INDEX(J!$A$1:$ZZ$200,MATCH($A22,J!$A$1:$A$200,0),MATCH(G$8,J!$A$1:$ZZ$1,0)),""),"")</f>
        <v>1.1776383299413178</v>
      </c>
      <c r="H22" s="45">
        <f>IFERROR(IF(INDEX(J!$A$1:$ZZ$200,MATCH($A22,J!$A$1:$A$200,0),MATCH(H$8,J!$A$1:$ZZ$1,0))&lt;&gt;"",INDEX(J!$A$1:$ZZ$200,MATCH($A22,J!$A$1:$A$200,0),MATCH(H$8,J!$A$1:$ZZ$1,0)),""),"")</f>
        <v>-0.22831909997097227</v>
      </c>
      <c r="I22" s="45">
        <f>IFERROR(IF(INDEX(J!$A$1:$ZZ$200,MATCH($A22,J!$A$1:$A$200,0),MATCH(I$8,J!$A$1:$ZZ$1,0))&lt;&gt;"",INDEX(J!$A$1:$ZZ$200,MATCH($A22,J!$A$1:$A$200,0),MATCH(I$8,J!$A$1:$ZZ$1,0)),""),"")</f>
        <v>1.1068172458556091</v>
      </c>
      <c r="J22" s="45">
        <f>IFERROR(IF(INDEX(J!$A$1:$ZZ$200,MATCH($A22,J!$A$1:$A$200,0),MATCH(J$8,J!$A$1:$ZZ$1,0))&lt;&gt;"",INDEX(J!$A$1:$ZZ$200,MATCH($A22,J!$A$1:$A$200,0),MATCH(J$8,J!$A$1:$ZZ$1,0)),""),"")</f>
        <v>0.5891058351251961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-1.5284975466656436</v>
      </c>
      <c r="N22" s="45">
        <f>IFERROR(IF(INDEX(J!$A$1:$ZZ$200,MATCH($A22,J!$A$1:$A$200,0),MATCH(N$8,J!$A$1:$ZZ$1,0))&lt;&gt;"",INDEX(J!$A$1:$ZZ$200,MATCH($A22,J!$A$1:$A$200,0),MATCH(N$8,J!$A$1:$ZZ$1,0)),""),"")</f>
        <v>0.17696790879771085</v>
      </c>
      <c r="O22" s="45">
        <f>IFERROR(IF(INDEX(J!$A$1:$ZZ$200,MATCH($A22,J!$A$1:$A$200,0),MATCH(O$8,J!$A$1:$ZZ$1,0))&lt;&gt;"",INDEX(J!$A$1:$ZZ$200,MATCH($A22,J!$A$1:$A$200,0),MATCH(O$8,J!$A$1:$ZZ$1,0)),""),"")</f>
        <v>-1.7054654554633544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3.7327724840018082</v>
      </c>
      <c r="S22" s="45">
        <f>IFERROR(IF(INDEX(J!$A$1:$ZZ$200,MATCH($A22,J!$A$1:$A$200,0),MATCH(S$8,J!$A$1:$ZZ$1,0))&lt;&gt;"",INDEX(J!$A$1:$ZZ$200,MATCH($A22,J!$A$1:$A$200,0),MATCH(S$8,J!$A$1:$ZZ$1,0)),""),"")</f>
        <v>59.704040550789628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f t="shared" si="0"/>
        <v>1982</v>
      </c>
      <c r="B23" s="44">
        <f>IFERROR(IF(INDEX(J!$A$1:$ZZ$200,MATCH($A23,J!$A$1:$A$200,0),MATCH(B$8,J!$A$1:$ZZ$1,0))&lt;&gt;"",INDEX(J!$A$1:$ZZ$200,MATCH($A23,J!$A$1:$A$200,0),MATCH(B$8,J!$A$1:$ZZ$1,0)),""),"")</f>
        <v>1753.0614164419162</v>
      </c>
      <c r="C23" s="45">
        <f>IFERROR(IF(INDEX(J!$A$1:$ZZ$200,MATCH($A23,J!$A$1:$A$200,0),MATCH(C$8,J!$A$1:$ZZ$1,0))&lt;&gt;"",INDEX(J!$A$1:$ZZ$200,MATCH($A23,J!$A$1:$A$200,0),MATCH(C$8,J!$A$1:$ZZ$1,0)),""),"")</f>
        <v>22.403796877831855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2.3218672822365773</v>
      </c>
      <c r="G23" s="45">
        <f>IFERROR(IF(INDEX(J!$A$1:$ZZ$200,MATCH($A23,J!$A$1:$A$200,0),MATCH(G$8,J!$A$1:$ZZ$1,0))&lt;&gt;"",INDEX(J!$A$1:$ZZ$200,MATCH($A23,J!$A$1:$A$200,0),MATCH(G$8,J!$A$1:$ZZ$1,0)),""),"")</f>
        <v>1.0320565259612851</v>
      </c>
      <c r="H23" s="45">
        <f>IFERROR(IF(INDEX(J!$A$1:$ZZ$200,MATCH($A23,J!$A$1:$A$200,0),MATCH(H$8,J!$A$1:$ZZ$1,0))&lt;&gt;"",INDEX(J!$A$1:$ZZ$200,MATCH($A23,J!$A$1:$A$200,0),MATCH(H$8,J!$A$1:$ZZ$1,0)),""),"")</f>
        <v>-0.4321763275827516</v>
      </c>
      <c r="I23" s="45">
        <f>IFERROR(IF(INDEX(J!$A$1:$ZZ$200,MATCH($A23,J!$A$1:$A$200,0),MATCH(I$8,J!$A$1:$ZZ$1,0))&lt;&gt;"",INDEX(J!$A$1:$ZZ$200,MATCH($A23,J!$A$1:$A$200,0),MATCH(I$8,J!$A$1:$ZZ$1,0)),""),"")</f>
        <v>1.1197130349257804</v>
      </c>
      <c r="J23" s="45">
        <f>IFERROR(IF(INDEX(J!$A$1:$ZZ$200,MATCH($A23,J!$A$1:$A$200,0),MATCH(J$8,J!$A$1:$ZZ$1,0))&lt;&gt;"",INDEX(J!$A$1:$ZZ$200,MATCH($A23,J!$A$1:$A$200,0),MATCH(J$8,J!$A$1:$ZZ$1,0)),""),"")</f>
        <v>0.60227404893226355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-4.2526765167574601</v>
      </c>
      <c r="N23" s="45">
        <f>IFERROR(IF(INDEX(J!$A$1:$ZZ$200,MATCH($A23,J!$A$1:$A$200,0),MATCH(N$8,J!$A$1:$ZZ$1,0))&lt;&gt;"",INDEX(J!$A$1:$ZZ$200,MATCH($A23,J!$A$1:$A$200,0),MATCH(N$8,J!$A$1:$ZZ$1,0)),""),"")</f>
        <v>-0.60885805572315976</v>
      </c>
      <c r="O23" s="45">
        <f>IFERROR(IF(INDEX(J!$A$1:$ZZ$200,MATCH($A23,J!$A$1:$A$200,0),MATCH(O$8,J!$A$1:$ZZ$1,0))&lt;&gt;"",INDEX(J!$A$1:$ZZ$200,MATCH($A23,J!$A$1:$A$200,0),MATCH(O$8,J!$A$1:$ZZ$1,0)),""),"")</f>
        <v>-3.6438184610343001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4.1967352431225278</v>
      </c>
      <c r="S23" s="45">
        <f>IFERROR(IF(INDEX(J!$A$1:$ZZ$200,MATCH($A23,J!$A$1:$A$200,0),MATCH(S$8,J!$A$1:$ZZ$1,0))&lt;&gt;"",INDEX(J!$A$1:$ZZ$200,MATCH($A23,J!$A$1:$A$200,0),MATCH(S$8,J!$A$1:$ZZ$1,0)),""),"")</f>
        <v>59.973422349383235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f t="shared" si="0"/>
        <v>1983</v>
      </c>
      <c r="B24" s="44">
        <f>IFERROR(IF(INDEX(J!$A$1:$ZZ$200,MATCH($A24,J!$A$1:$A$200,0),MATCH(B$8,J!$A$1:$ZZ$1,0))&lt;&gt;"",INDEX(J!$A$1:$ZZ$200,MATCH($A24,J!$A$1:$A$200,0),MATCH(B$8,J!$A$1:$ZZ$1,0)),""),"")</f>
        <v>1791.3818972761837</v>
      </c>
      <c r="C24" s="45">
        <f>IFERROR(IF(INDEX(J!$A$1:$ZZ$200,MATCH($A24,J!$A$1:$A$200,0),MATCH(C$8,J!$A$1:$ZZ$1,0))&lt;&gt;"",INDEX(J!$A$1:$ZZ$200,MATCH($A24,J!$A$1:$A$200,0),MATCH(C$8,J!$A$1:$ZZ$1,0)),""),"")</f>
        <v>22.964033366923633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2.1600253912916205</v>
      </c>
      <c r="G24" s="45">
        <f>IFERROR(IF(INDEX(J!$A$1:$ZZ$200,MATCH($A24,J!$A$1:$A$200,0),MATCH(G$8,J!$A$1:$ZZ$1,0))&lt;&gt;"",INDEX(J!$A$1:$ZZ$200,MATCH($A24,J!$A$1:$A$200,0),MATCH(G$8,J!$A$1:$ZZ$1,0)),""),"")</f>
        <v>0.95543362112882946</v>
      </c>
      <c r="H24" s="45">
        <f>IFERROR(IF(INDEX(J!$A$1:$ZZ$200,MATCH($A24,J!$A$1:$A$200,0),MATCH(H$8,J!$A$1:$ZZ$1,0))&lt;&gt;"",INDEX(J!$A$1:$ZZ$200,MATCH($A24,J!$A$1:$A$200,0),MATCH(H$8,J!$A$1:$ZZ$1,0)),""),"")</f>
        <v>-0.51886734245547816</v>
      </c>
      <c r="I24" s="45">
        <f>IFERROR(IF(INDEX(J!$A$1:$ZZ$200,MATCH($A24,J!$A$1:$A$200,0),MATCH(I$8,J!$A$1:$ZZ$1,0))&lt;&gt;"",INDEX(J!$A$1:$ZZ$200,MATCH($A24,J!$A$1:$A$200,0),MATCH(I$8,J!$A$1:$ZZ$1,0)),""),"")</f>
        <v>1.136557981248643</v>
      </c>
      <c r="J24" s="45">
        <f>IFERROR(IF(INDEX(J!$A$1:$ZZ$200,MATCH($A24,J!$A$1:$A$200,0),MATCH(J$8,J!$A$1:$ZZ$1,0))&lt;&gt;"",INDEX(J!$A$1:$ZZ$200,MATCH($A24,J!$A$1:$A$200,0),MATCH(J$8,J!$A$1:$ZZ$1,0)),""),"")</f>
        <v>0.58690113136962607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-4.8432704765527257</v>
      </c>
      <c r="N24" s="45">
        <f>IFERROR(IF(INDEX(J!$A$1:$ZZ$200,MATCH($A24,J!$A$1:$A$200,0),MATCH(N$8,J!$A$1:$ZZ$1,0))&lt;&gt;"",INDEX(J!$A$1:$ZZ$200,MATCH($A24,J!$A$1:$A$200,0),MATCH(N$8,J!$A$1:$ZZ$1,0)),""),"")</f>
        <v>-1.7380845036701027</v>
      </c>
      <c r="O24" s="45">
        <f>IFERROR(IF(INDEX(J!$A$1:$ZZ$200,MATCH($A24,J!$A$1:$A$200,0),MATCH(O$8,J!$A$1:$ZZ$1,0))&lt;&gt;"",INDEX(J!$A$1:$ZZ$200,MATCH($A24,J!$A$1:$A$200,0),MATCH(O$8,J!$A$1:$ZZ$1,0)),""),"")</f>
        <v>-3.105185972882623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4.6334301868095329</v>
      </c>
      <c r="S24" s="45">
        <f>IFERROR(IF(INDEX(J!$A$1:$ZZ$200,MATCH($A24,J!$A$1:$A$200,0),MATCH(S$8,J!$A$1:$ZZ$1,0))&lt;&gt;"",INDEX(J!$A$1:$ZZ$200,MATCH($A24,J!$A$1:$A$200,0),MATCH(S$8,J!$A$1:$ZZ$1,0)),""),"")</f>
        <v>60.170600558634433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f t="shared" si="0"/>
        <v>1984</v>
      </c>
      <c r="B25" s="44">
        <f>IFERROR(IF(INDEX(J!$A$1:$ZZ$200,MATCH($A25,J!$A$1:$A$200,0),MATCH(B$8,J!$A$1:$ZZ$1,0))&lt;&gt;"",INDEX(J!$A$1:$ZZ$200,MATCH($A25,J!$A$1:$A$200,0),MATCH(B$8,J!$A$1:$ZZ$1,0)),""),"")</f>
        <v>1824.7760922230627</v>
      </c>
      <c r="C25" s="45">
        <f>IFERROR(IF(INDEX(J!$A$1:$ZZ$200,MATCH($A25,J!$A$1:$A$200,0),MATCH(C$8,J!$A$1:$ZZ$1,0))&lt;&gt;"",INDEX(J!$A$1:$ZZ$200,MATCH($A25,J!$A$1:$A$200,0),MATCH(C$8,J!$A$1:$ZZ$1,0)),""),"")</f>
        <v>23.482107484772275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1.8442805595555338</v>
      </c>
      <c r="G25" s="45">
        <f>IFERROR(IF(INDEX(J!$A$1:$ZZ$200,MATCH($A25,J!$A$1:$A$200,0),MATCH(G$8,J!$A$1:$ZZ$1,0))&lt;&gt;"",INDEX(J!$A$1:$ZZ$200,MATCH($A25,J!$A$1:$A$200,0),MATCH(G$8,J!$A$1:$ZZ$1,0)),""),"")</f>
        <v>0.91551427195129342</v>
      </c>
      <c r="H25" s="45">
        <f>IFERROR(IF(INDEX(J!$A$1:$ZZ$200,MATCH($A25,J!$A$1:$A$200,0),MATCH(H$8,J!$A$1:$ZZ$1,0))&lt;&gt;"",INDEX(J!$A$1:$ZZ$200,MATCH($A25,J!$A$1:$A$200,0),MATCH(H$8,J!$A$1:$ZZ$1,0)),""),"")</f>
        <v>-0.76993985444586777</v>
      </c>
      <c r="I25" s="45">
        <f>IFERROR(IF(INDEX(J!$A$1:$ZZ$200,MATCH($A25,J!$A$1:$A$200,0),MATCH(I$8,J!$A$1:$ZZ$1,0))&lt;&gt;"",INDEX(J!$A$1:$ZZ$200,MATCH($A25,J!$A$1:$A$200,0),MATCH(I$8,J!$A$1:$ZZ$1,0)),""),"")</f>
        <v>1.1557190596126929</v>
      </c>
      <c r="J25" s="45">
        <f>IFERROR(IF(INDEX(J!$A$1:$ZZ$200,MATCH($A25,J!$A$1:$A$200,0),MATCH(J$8,J!$A$1:$ZZ$1,0))&lt;&gt;"",INDEX(J!$A$1:$ZZ$200,MATCH($A25,J!$A$1:$A$200,0),MATCH(J$8,J!$A$1:$ZZ$1,0)),""),"")</f>
        <v>0.54298708243741522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-3.9093488990266527</v>
      </c>
      <c r="N25" s="45">
        <f>IFERROR(IF(INDEX(J!$A$1:$ZZ$200,MATCH($A25,J!$A$1:$A$200,0),MATCH(N$8,J!$A$1:$ZZ$1,0))&lt;&gt;"",INDEX(J!$A$1:$ZZ$200,MATCH($A25,J!$A$1:$A$200,0),MATCH(N$8,J!$A$1:$ZZ$1,0)),""),"")</f>
        <v>-1.9858001245461159</v>
      </c>
      <c r="O25" s="45">
        <f>IFERROR(IF(INDEX(J!$A$1:$ZZ$200,MATCH($A25,J!$A$1:$A$200,0),MATCH(O$8,J!$A$1:$ZZ$1,0))&lt;&gt;"",INDEX(J!$A$1:$ZZ$200,MATCH($A25,J!$A$1:$A$200,0),MATCH(O$8,J!$A$1:$ZZ$1,0)),""),"")</f>
        <v>-1.9235487744805368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5.0218622740143433</v>
      </c>
      <c r="S25" s="45">
        <f>IFERROR(IF(INDEX(J!$A$1:$ZZ$200,MATCH($A25,J!$A$1:$A$200,0),MATCH(S$8,J!$A$1:$ZZ$1,0))&lt;&gt;"",INDEX(J!$A$1:$ZZ$200,MATCH($A25,J!$A$1:$A$200,0),MATCH(S$8,J!$A$1:$ZZ$1,0)),""),"")</f>
        <v>60.265155791710477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f t="shared" si="0"/>
        <v>1985</v>
      </c>
      <c r="B26" s="44">
        <f>IFERROR(IF(INDEX(J!$A$1:$ZZ$200,MATCH($A26,J!$A$1:$A$200,0),MATCH(B$8,J!$A$1:$ZZ$1,0))&lt;&gt;"",INDEX(J!$A$1:$ZZ$200,MATCH($A26,J!$A$1:$A$200,0),MATCH(B$8,J!$A$1:$ZZ$1,0)),""),"")</f>
        <v>1857.8452609478256</v>
      </c>
      <c r="C26" s="45">
        <f>IFERROR(IF(INDEX(J!$A$1:$ZZ$200,MATCH($A26,J!$A$1:$A$200,0),MATCH(C$8,J!$A$1:$ZZ$1,0))&lt;&gt;"",INDEX(J!$A$1:$ZZ$200,MATCH($A26,J!$A$1:$A$200,0),MATCH(C$8,J!$A$1:$ZZ$1,0)),""),"")</f>
        <v>23.922643705623621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1.7912989280109721</v>
      </c>
      <c r="G26" s="45">
        <f>IFERROR(IF(INDEX(J!$A$1:$ZZ$200,MATCH($A26,J!$A$1:$A$200,0),MATCH(G$8,J!$A$1:$ZZ$1,0))&lt;&gt;"",INDEX(J!$A$1:$ZZ$200,MATCH($A26,J!$A$1:$A$200,0),MATCH(G$8,J!$A$1:$ZZ$1,0)),""),"")</f>
        <v>0.88380862573725483</v>
      </c>
      <c r="H26" s="45">
        <f>IFERROR(IF(INDEX(J!$A$1:$ZZ$200,MATCH($A26,J!$A$1:$A$200,0),MATCH(H$8,J!$A$1:$ZZ$1,0))&lt;&gt;"",INDEX(J!$A$1:$ZZ$200,MATCH($A26,J!$A$1:$A$200,0),MATCH(H$8,J!$A$1:$ZZ$1,0)),""),"")</f>
        <v>-0.74044892613917224</v>
      </c>
      <c r="I26" s="45">
        <f>IFERROR(IF(INDEX(J!$A$1:$ZZ$200,MATCH($A26,J!$A$1:$A$200,0),MATCH(I$8,J!$A$1:$ZZ$1,0))&lt;&gt;"",INDEX(J!$A$1:$ZZ$200,MATCH($A26,J!$A$1:$A$200,0),MATCH(I$8,J!$A$1:$ZZ$1,0)),""),"")</f>
        <v>1.1774073262773754</v>
      </c>
      <c r="J26" s="45">
        <f>IFERROR(IF(INDEX(J!$A$1:$ZZ$200,MATCH($A26,J!$A$1:$A$200,0),MATCH(J$8,J!$A$1:$ZZ$1,0))&lt;&gt;"",INDEX(J!$A$1:$ZZ$200,MATCH($A26,J!$A$1:$A$200,0),MATCH(J$8,J!$A$1:$ZZ$1,0)),""),"")</f>
        <v>0.4705319021355141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-3.4305477840427008</v>
      </c>
      <c r="N26" s="45">
        <f>IFERROR(IF(INDEX(J!$A$1:$ZZ$200,MATCH($A26,J!$A$1:$A$200,0),MATCH(N$8,J!$A$1:$ZZ$1,0))&lt;&gt;"",INDEX(J!$A$1:$ZZ$200,MATCH($A26,J!$A$1:$A$200,0),MATCH(N$8,J!$A$1:$ZZ$1,0)),""),"")</f>
        <v>-1.4631398730902694</v>
      </c>
      <c r="O26" s="45">
        <f>IFERROR(IF(INDEX(J!$A$1:$ZZ$200,MATCH($A26,J!$A$1:$A$200,0),MATCH(O$8,J!$A$1:$ZZ$1,0))&lt;&gt;"",INDEX(J!$A$1:$ZZ$200,MATCH($A26,J!$A$1:$A$200,0),MATCH(O$8,J!$A$1:$ZZ$1,0)),""),"")</f>
        <v>-1.9674079109524314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5.3170673811191964</v>
      </c>
      <c r="S26" s="45">
        <f>IFERROR(IF(INDEX(J!$A$1:$ZZ$200,MATCH($A26,J!$A$1:$A$200,0),MATCH(S$8,J!$A$1:$ZZ$1,0))&lt;&gt;"",INDEX(J!$A$1:$ZZ$200,MATCH($A26,J!$A$1:$A$200,0),MATCH(S$8,J!$A$1:$ZZ$1,0)),""),"")</f>
        <v>60.338125770480502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f t="shared" si="0"/>
        <v>1986</v>
      </c>
      <c r="B27" s="44">
        <f>IFERROR(IF(INDEX(J!$A$1:$ZZ$200,MATCH($A27,J!$A$1:$A$200,0),MATCH(B$8,J!$A$1:$ZZ$1,0))&lt;&gt;"",INDEX(J!$A$1:$ZZ$200,MATCH($A27,J!$A$1:$A$200,0),MATCH(B$8,J!$A$1:$ZZ$1,0)),""),"")</f>
        <v>1895.4259894162985</v>
      </c>
      <c r="C27" s="45">
        <f>IFERROR(IF(INDEX(J!$A$1:$ZZ$200,MATCH($A27,J!$A$1:$A$200,0),MATCH(C$8,J!$A$1:$ZZ$1,0))&lt;&gt;"",INDEX(J!$A$1:$ZZ$200,MATCH($A27,J!$A$1:$A$200,0),MATCH(C$8,J!$A$1:$ZZ$1,0)),""),"")</f>
        <v>24.368960564510513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1.9926628860943629</v>
      </c>
      <c r="G27" s="45">
        <f>IFERROR(IF(INDEX(J!$A$1:$ZZ$200,MATCH($A27,J!$A$1:$A$200,0),MATCH(G$8,J!$A$1:$ZZ$1,0))&lt;&gt;"",INDEX(J!$A$1:$ZZ$200,MATCH($A27,J!$A$1:$A$200,0),MATCH(G$8,J!$A$1:$ZZ$1,0)),""),"")</f>
        <v>0.89600263640948119</v>
      </c>
      <c r="H27" s="45">
        <f>IFERROR(IF(INDEX(J!$A$1:$ZZ$200,MATCH($A27,J!$A$1:$A$200,0),MATCH(H$8,J!$A$1:$ZZ$1,0))&lt;&gt;"",INDEX(J!$A$1:$ZZ$200,MATCH($A27,J!$A$1:$A$200,0),MATCH(H$8,J!$A$1:$ZZ$1,0)),""),"")</f>
        <v>-0.47934277562581201</v>
      </c>
      <c r="I27" s="45">
        <f>IFERROR(IF(INDEX(J!$A$1:$ZZ$200,MATCH($A27,J!$A$1:$A$200,0),MATCH(I$8,J!$A$1:$ZZ$1,0))&lt;&gt;"",INDEX(J!$A$1:$ZZ$200,MATCH($A27,J!$A$1:$A$200,0),MATCH(I$8,J!$A$1:$ZZ$1,0)),""),"")</f>
        <v>1.1995737725124513</v>
      </c>
      <c r="J27" s="45">
        <f>IFERROR(IF(INDEX(J!$A$1:$ZZ$200,MATCH($A27,J!$A$1:$A$200,0),MATCH(J$8,J!$A$1:$ZZ$1,0))&lt;&gt;"",INDEX(J!$A$1:$ZZ$200,MATCH($A27,J!$A$1:$A$200,0),MATCH(J$8,J!$A$1:$ZZ$1,0)),""),"")</f>
        <v>0.3764292527982423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-3.1847314608549677</v>
      </c>
      <c r="N27" s="45">
        <f>IFERROR(IF(INDEX(J!$A$1:$ZZ$200,MATCH($A27,J!$A$1:$A$200,0),MATCH(N$8,J!$A$1:$ZZ$1,0))&lt;&gt;"",INDEX(J!$A$1:$ZZ$200,MATCH($A27,J!$A$1:$A$200,0),MATCH(N$8,J!$A$1:$ZZ$1,0)),""),"")</f>
        <v>-0.82378559756269554</v>
      </c>
      <c r="O27" s="45">
        <f>IFERROR(IF(INDEX(J!$A$1:$ZZ$200,MATCH($A27,J!$A$1:$A$200,0),MATCH(O$8,J!$A$1:$ZZ$1,0))&lt;&gt;"",INDEX(J!$A$1:$ZZ$200,MATCH($A27,J!$A$1:$A$200,0),MATCH(O$8,J!$A$1:$ZZ$1,0)),""),"")</f>
        <v>-2.3609458632922724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5.4902262403868747</v>
      </c>
      <c r="S27" s="45">
        <f>IFERROR(IF(INDEX(J!$A$1:$ZZ$200,MATCH($A27,J!$A$1:$A$200,0),MATCH(S$8,J!$A$1:$ZZ$1,0))&lt;&gt;"",INDEX(J!$A$1:$ZZ$200,MATCH($A27,J!$A$1:$A$200,0),MATCH(S$8,J!$A$1:$ZZ$1,0)),""),"")</f>
        <v>60.536087858619794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f t="shared" si="0"/>
        <v>1987</v>
      </c>
      <c r="B28" s="44">
        <f>IFERROR(IF(INDEX(J!$A$1:$ZZ$200,MATCH($A28,J!$A$1:$A$200,0),MATCH(B$8,J!$A$1:$ZZ$1,0))&lt;&gt;"",INDEX(J!$A$1:$ZZ$200,MATCH($A28,J!$A$1:$A$200,0),MATCH(B$8,J!$A$1:$ZZ$1,0)),""),"")</f>
        <v>1931.8694639093005</v>
      </c>
      <c r="C28" s="45">
        <f>IFERROR(IF(INDEX(J!$A$1:$ZZ$200,MATCH($A28,J!$A$1:$A$200,0),MATCH(C$8,J!$A$1:$ZZ$1,0))&lt;&gt;"",INDEX(J!$A$1:$ZZ$200,MATCH($A28,J!$A$1:$A$200,0),MATCH(C$8,J!$A$1:$ZZ$1,0)),""),"")</f>
        <v>24.799509808282224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1.8989350606597415</v>
      </c>
      <c r="G28" s="45">
        <f>IFERROR(IF(INDEX(J!$A$1:$ZZ$200,MATCH($A28,J!$A$1:$A$200,0),MATCH(G$8,J!$A$1:$ZZ$1,0))&lt;&gt;"",INDEX(J!$A$1:$ZZ$200,MATCH($A28,J!$A$1:$A$200,0),MATCH(G$8,J!$A$1:$ZZ$1,0)),""),"")</f>
        <v>0.91272497205925207</v>
      </c>
      <c r="H28" s="45">
        <f>IFERROR(IF(INDEX(J!$A$1:$ZZ$200,MATCH($A28,J!$A$1:$A$200,0),MATCH(H$8,J!$A$1:$ZZ$1,0))&lt;&gt;"",INDEX(J!$A$1:$ZZ$200,MATCH($A28,J!$A$1:$A$200,0),MATCH(H$8,J!$A$1:$ZZ$1,0)),""),"")</f>
        <v>-0.52315512379654816</v>
      </c>
      <c r="I28" s="45">
        <f>IFERROR(IF(INDEX(J!$A$1:$ZZ$200,MATCH($A28,J!$A$1:$A$200,0),MATCH(I$8,J!$A$1:$ZZ$1,0))&lt;&gt;"",INDEX(J!$A$1:$ZZ$200,MATCH($A28,J!$A$1:$A$200,0),MATCH(I$8,J!$A$1:$ZZ$1,0)),""),"")</f>
        <v>1.221111428634174</v>
      </c>
      <c r="J28" s="45">
        <f>IFERROR(IF(INDEX(J!$A$1:$ZZ$200,MATCH($A28,J!$A$1:$A$200,0),MATCH(J$8,J!$A$1:$ZZ$1,0))&lt;&gt;"",INDEX(J!$A$1:$ZZ$200,MATCH($A28,J!$A$1:$A$200,0),MATCH(J$8,J!$A$1:$ZZ$1,0)),""),"")</f>
        <v>0.28825378376286359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-3.70677964028412</v>
      </c>
      <c r="N28" s="45">
        <f>IFERROR(IF(INDEX(J!$A$1:$ZZ$200,MATCH($A28,J!$A$1:$A$200,0),MATCH(N$8,J!$A$1:$ZZ$1,0))&lt;&gt;"",INDEX(J!$A$1:$ZZ$200,MATCH($A28,J!$A$1:$A$200,0),MATCH(N$8,J!$A$1:$ZZ$1,0)),""),"")</f>
        <v>-0.7855240369678802</v>
      </c>
      <c r="O28" s="45">
        <f>IFERROR(IF(INDEX(J!$A$1:$ZZ$200,MATCH($A28,J!$A$1:$A$200,0),MATCH(O$8,J!$A$1:$ZZ$1,0))&lt;&gt;"",INDEX(J!$A$1:$ZZ$200,MATCH($A28,J!$A$1:$A$200,0),MATCH(O$8,J!$A$1:$ZZ$1,0)),""),"")</f>
        <v>-2.92125560331624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5.6363229022929078</v>
      </c>
      <c r="S28" s="45">
        <f>IFERROR(IF(INDEX(J!$A$1:$ZZ$200,MATCH($A28,J!$A$1:$A$200,0),MATCH(S$8,J!$A$1:$ZZ$1,0))&lt;&gt;"",INDEX(J!$A$1:$ZZ$200,MATCH($A28,J!$A$1:$A$200,0),MATCH(S$8,J!$A$1:$ZZ$1,0)),""),"")</f>
        <v>60.769505979681625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f t="shared" si="0"/>
        <v>1988</v>
      </c>
      <c r="B29" s="44">
        <f>IFERROR(IF(INDEX(J!$A$1:$ZZ$200,MATCH($A29,J!$A$1:$A$200,0),MATCH(B$8,J!$A$1:$ZZ$1,0))&lt;&gt;"",INDEX(J!$A$1:$ZZ$200,MATCH($A29,J!$A$1:$A$200,0),MATCH(B$8,J!$A$1:$ZZ$1,0)),""),"")</f>
        <v>1973.3544886920581</v>
      </c>
      <c r="C29" s="45">
        <f>IFERROR(IF(INDEX(J!$A$1:$ZZ$200,MATCH($A29,J!$A$1:$A$200,0),MATCH(C$8,J!$A$1:$ZZ$1,0))&lt;&gt;"",INDEX(J!$A$1:$ZZ$200,MATCH($A29,J!$A$1:$A$200,0),MATCH(C$8,J!$A$1:$ZZ$1,0)),""),"")</f>
        <v>25.173633878109911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2.1101665264183498</v>
      </c>
      <c r="G29" s="45">
        <f>IFERROR(IF(INDEX(J!$A$1:$ZZ$200,MATCH($A29,J!$A$1:$A$200,0),MATCH(G$8,J!$A$1:$ZZ$1,0))&lt;&gt;"",INDEX(J!$A$1:$ZZ$200,MATCH($A29,J!$A$1:$A$200,0),MATCH(G$8,J!$A$1:$ZZ$1,0)),""),"")</f>
        <v>0.93284194766601436</v>
      </c>
      <c r="H29" s="45">
        <f>IFERROR(IF(INDEX(J!$A$1:$ZZ$200,MATCH($A29,J!$A$1:$A$200,0),MATCH(H$8,J!$A$1:$ZZ$1,0))&lt;&gt;"",INDEX(J!$A$1:$ZZ$200,MATCH($A29,J!$A$1:$A$200,0),MATCH(H$8,J!$A$1:$ZZ$1,0)),""),"")</f>
        <v>-0.27461681101931845</v>
      </c>
      <c r="I29" s="45">
        <f>IFERROR(IF(INDEX(J!$A$1:$ZZ$200,MATCH($A29,J!$A$1:$A$200,0),MATCH(I$8,J!$A$1:$ZZ$1,0))&lt;&gt;"",INDEX(J!$A$1:$ZZ$200,MATCH($A29,J!$A$1:$A$200,0),MATCH(I$8,J!$A$1:$ZZ$1,0)),""),"")</f>
        <v>1.2390422324078827</v>
      </c>
      <c r="J29" s="45">
        <f>IFERROR(IF(INDEX(J!$A$1:$ZZ$200,MATCH($A29,J!$A$1:$A$200,0),MATCH(J$8,J!$A$1:$ZZ$1,0))&lt;&gt;"",INDEX(J!$A$1:$ZZ$200,MATCH($A29,J!$A$1:$A$200,0),MATCH(J$8,J!$A$1:$ZZ$1,0)),""),"")</f>
        <v>0.2128991573637711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-2.209693637324416</v>
      </c>
      <c r="N29" s="45">
        <f>IFERROR(IF(INDEX(J!$A$1:$ZZ$200,MATCH($A29,J!$A$1:$A$200,0),MATCH(N$8,J!$A$1:$ZZ$1,0))&lt;&gt;"",INDEX(J!$A$1:$ZZ$200,MATCH($A29,J!$A$1:$A$200,0),MATCH(N$8,J!$A$1:$ZZ$1,0)),""),"")</f>
        <v>-0.18282353236909449</v>
      </c>
      <c r="O29" s="45">
        <f>IFERROR(IF(INDEX(J!$A$1:$ZZ$200,MATCH($A29,J!$A$1:$A$200,0),MATCH(O$8,J!$A$1:$ZZ$1,0))&lt;&gt;"",INDEX(J!$A$1:$ZZ$200,MATCH($A29,J!$A$1:$A$200,0),MATCH(O$8,J!$A$1:$ZZ$1,0)),""),"")</f>
        <v>-2.0268701049553215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5.7797875739039188</v>
      </c>
      <c r="S29" s="45">
        <f>IFERROR(IF(INDEX(J!$A$1:$ZZ$200,MATCH($A29,J!$A$1:$A$200,0),MATCH(S$8,J!$A$1:$ZZ$1,0))&lt;&gt;"",INDEX(J!$A$1:$ZZ$200,MATCH($A29,J!$A$1:$A$200,0),MATCH(S$8,J!$A$1:$ZZ$1,0)),""),"")</f>
        <v>61.072410216066267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f t="shared" si="0"/>
        <v>1989</v>
      </c>
      <c r="B30" s="44">
        <f>IFERROR(IF(INDEX(J!$A$1:$ZZ$200,MATCH($A30,J!$A$1:$A$200,0),MATCH(B$8,J!$A$1:$ZZ$1,0))&lt;&gt;"",INDEX(J!$A$1:$ZZ$200,MATCH($A30,J!$A$1:$A$200,0),MATCH(B$8,J!$A$1:$ZZ$1,0)),""),"")</f>
        <v>2020.1257223677785</v>
      </c>
      <c r="C30" s="45">
        <f>IFERROR(IF(INDEX(J!$A$1:$ZZ$200,MATCH($A30,J!$A$1:$A$200,0),MATCH(C$8,J!$A$1:$ZZ$1,0))&lt;&gt;"",INDEX(J!$A$1:$ZZ$200,MATCH($A30,J!$A$1:$A$200,0),MATCH(C$8,J!$A$1:$ZZ$1,0)),""),"")</f>
        <v>25.534741922808685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2.3455545254333114</v>
      </c>
      <c r="G30" s="45">
        <f>IFERROR(IF(INDEX(J!$A$1:$ZZ$200,MATCH($A30,J!$A$1:$A$200,0),MATCH(G$8,J!$A$1:$ZZ$1,0))&lt;&gt;"",INDEX(J!$A$1:$ZZ$200,MATCH($A30,J!$A$1:$A$200,0),MATCH(G$8,J!$A$1:$ZZ$1,0)),""),"")</f>
        <v>0.98371136640291623</v>
      </c>
      <c r="H30" s="45">
        <f>IFERROR(IF(INDEX(J!$A$1:$ZZ$200,MATCH($A30,J!$A$1:$A$200,0),MATCH(H$8,J!$A$1:$ZZ$1,0))&lt;&gt;"",INDEX(J!$A$1:$ZZ$200,MATCH($A30,J!$A$1:$A$200,0),MATCH(H$8,J!$A$1:$ZZ$1,0)),""),"")</f>
        <v>-4.1136762594651377E-2</v>
      </c>
      <c r="I30" s="45">
        <f>IFERROR(IF(INDEX(J!$A$1:$ZZ$200,MATCH($A30,J!$A$1:$A$200,0),MATCH(I$8,J!$A$1:$ZZ$1,0))&lt;&gt;"",INDEX(J!$A$1:$ZZ$200,MATCH($A30,J!$A$1:$A$200,0),MATCH(I$8,J!$A$1:$ZZ$1,0)),""),"")</f>
        <v>1.2526145480241553</v>
      </c>
      <c r="J30" s="45">
        <f>IFERROR(IF(INDEX(J!$A$1:$ZZ$200,MATCH($A30,J!$A$1:$A$200,0),MATCH(J$8,J!$A$1:$ZZ$1,0))&lt;&gt;"",INDEX(J!$A$1:$ZZ$200,MATCH($A30,J!$A$1:$A$200,0),MATCH(J$8,J!$A$1:$ZZ$1,0)),""),"")</f>
        <v>0.15036537360089142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-0.75344173502303968</v>
      </c>
      <c r="N30" s="45">
        <f>IFERROR(IF(INDEX(J!$A$1:$ZZ$200,MATCH($A30,J!$A$1:$A$200,0),MATCH(N$8,J!$A$1:$ZZ$1,0))&lt;&gt;"",INDEX(J!$A$1:$ZZ$200,MATCH($A30,J!$A$1:$A$200,0),MATCH(N$8,J!$A$1:$ZZ$1,0)),""),"")</f>
        <v>-0.2237724976994796</v>
      </c>
      <c r="O30" s="45">
        <f>IFERROR(IF(INDEX(J!$A$1:$ZZ$200,MATCH($A30,J!$A$1:$A$200,0),MATCH(O$8,J!$A$1:$ZZ$1,0))&lt;&gt;"",INDEX(J!$A$1:$ZZ$200,MATCH($A30,J!$A$1:$A$200,0),MATCH(O$8,J!$A$1:$ZZ$1,0)),""),"")</f>
        <v>-0.52966923732356008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5.9376431985183071</v>
      </c>
      <c r="S30" s="45">
        <f>IFERROR(IF(INDEX(J!$A$1:$ZZ$200,MATCH($A30,J!$A$1:$A$200,0),MATCH(S$8,J!$A$1:$ZZ$1,0))&lt;&gt;"",INDEX(J!$A$1:$ZZ$200,MATCH($A30,J!$A$1:$A$200,0),MATCH(S$8,J!$A$1:$ZZ$1,0)),""),"")</f>
        <v>61.489635325250688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f t="shared" si="0"/>
        <v>1990</v>
      </c>
      <c r="B31" s="44">
        <f>IFERROR(IF(INDEX(J!$A$1:$ZZ$200,MATCH($A31,J!$A$1:$A$200,0),MATCH(B$8,J!$A$1:$ZZ$1,0))&lt;&gt;"",INDEX(J!$A$1:$ZZ$200,MATCH($A31,J!$A$1:$A$200,0),MATCH(B$8,J!$A$1:$ZZ$1,0)),""),"")</f>
        <v>2064.7704869170511</v>
      </c>
      <c r="C31" s="45">
        <f>IFERROR(IF(INDEX(J!$A$1:$ZZ$200,MATCH($A31,J!$A$1:$A$200,0),MATCH(C$8,J!$A$1:$ZZ$1,0))&lt;&gt;"",INDEX(J!$A$1:$ZZ$200,MATCH($A31,J!$A$1:$A$200,0),MATCH(C$8,J!$A$1:$ZZ$1,0)),""),"")</f>
        <v>25.889491429820779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2.1832237950751754</v>
      </c>
      <c r="G31" s="45">
        <f>IFERROR(IF(INDEX(J!$A$1:$ZZ$200,MATCH($A31,J!$A$1:$A$200,0),MATCH(G$8,J!$A$1:$ZZ$1,0))&lt;&gt;"",INDEX(J!$A$1:$ZZ$200,MATCH($A31,J!$A$1:$A$200,0),MATCH(G$8,J!$A$1:$ZZ$1,0)),""),"")</f>
        <v>1.0638228963440552</v>
      </c>
      <c r="H31" s="45">
        <f>IFERROR(IF(INDEX(J!$A$1:$ZZ$200,MATCH($A31,J!$A$1:$A$200,0),MATCH(H$8,J!$A$1:$ZZ$1,0))&lt;&gt;"",INDEX(J!$A$1:$ZZ$200,MATCH($A31,J!$A$1:$A$200,0),MATCH(H$8,J!$A$1:$ZZ$1,0)),""),"")</f>
        <v>-0.24187507915435391</v>
      </c>
      <c r="I31" s="45">
        <f>IFERROR(IF(INDEX(J!$A$1:$ZZ$200,MATCH($A31,J!$A$1:$A$200,0),MATCH(I$8,J!$A$1:$ZZ$1,0))&lt;&gt;"",INDEX(J!$A$1:$ZZ$200,MATCH($A31,J!$A$1:$A$200,0),MATCH(I$8,J!$A$1:$ZZ$1,0)),""),"")</f>
        <v>1.2606235454112493</v>
      </c>
      <c r="J31" s="45">
        <f>IFERROR(IF(INDEX(J!$A$1:$ZZ$200,MATCH($A31,J!$A$1:$A$200,0),MATCH(J$8,J!$A$1:$ZZ$1,0))&lt;&gt;"",INDEX(J!$A$1:$ZZ$200,MATCH($A31,J!$A$1:$A$200,0),MATCH(J$8,J!$A$1:$ZZ$1,0)),""),"")</f>
        <v>0.10065243247422463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2.1652925199299862</v>
      </c>
      <c r="N31" s="45">
        <f>IFERROR(IF(INDEX(J!$A$1:$ZZ$200,MATCH($A31,J!$A$1:$A$200,0),MATCH(N$8,J!$A$1:$ZZ$1,0))&lt;&gt;"",INDEX(J!$A$1:$ZZ$200,MATCH($A31,J!$A$1:$A$200,0),MATCH(N$8,J!$A$1:$ZZ$1,0)),""),"")</f>
        <v>0.34228946793005322</v>
      </c>
      <c r="O31" s="45">
        <f>IFERROR(IF(INDEX(J!$A$1:$ZZ$200,MATCH($A31,J!$A$1:$A$200,0),MATCH(O$8,J!$A$1:$ZZ$1,0))&lt;&gt;"",INDEX(J!$A$1:$ZZ$200,MATCH($A31,J!$A$1:$A$200,0),MATCH(O$8,J!$A$1:$ZZ$1,0)),""),"")</f>
        <v>1.8230030519999332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6.1565210773806438</v>
      </c>
      <c r="S31" s="45">
        <f>IFERROR(IF(INDEX(J!$A$1:$ZZ$200,MATCH($A31,J!$A$1:$A$200,0),MATCH(S$8,J!$A$1:$ZZ$1,0))&lt;&gt;"",INDEX(J!$A$1:$ZZ$200,MATCH($A31,J!$A$1:$A$200,0),MATCH(S$8,J!$A$1:$ZZ$1,0)),""),"")</f>
        <v>61.779876523764756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f t="shared" si="0"/>
        <v>1991</v>
      </c>
      <c r="B32" s="44">
        <f>IFERROR(IF(INDEX(J!$A$1:$ZZ$200,MATCH($A32,J!$A$1:$A$200,0),MATCH(B$8,J!$A$1:$ZZ$1,0))&lt;&gt;"",INDEX(J!$A$1:$ZZ$200,MATCH($A32,J!$A$1:$A$200,0),MATCH(B$8,J!$A$1:$ZZ$1,0)),""),"")</f>
        <v>2114.3089377813267</v>
      </c>
      <c r="C32" s="45">
        <f>IFERROR(IF(INDEX(J!$A$1:$ZZ$200,MATCH($A32,J!$A$1:$A$200,0),MATCH(C$8,J!$A$1:$ZZ$1,0))&lt;&gt;"",INDEX(J!$A$1:$ZZ$200,MATCH($A32,J!$A$1:$A$200,0),MATCH(C$8,J!$A$1:$ZZ$1,0)),""),"")</f>
        <v>26.365061240134846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2.3822143950447776</v>
      </c>
      <c r="G32" s="45">
        <f>IFERROR(IF(INDEX(J!$A$1:$ZZ$200,MATCH($A32,J!$A$1:$A$200,0),MATCH(G$8,J!$A$1:$ZZ$1,0))&lt;&gt;"",INDEX(J!$A$1:$ZZ$200,MATCH($A32,J!$A$1:$A$200,0),MATCH(G$8,J!$A$1:$ZZ$1,0)),""),"")</f>
        <v>1.1269246374387976</v>
      </c>
      <c r="H32" s="45">
        <f>IFERROR(IF(INDEX(J!$A$1:$ZZ$200,MATCH($A32,J!$A$1:$A$200,0),MATCH(H$8,J!$A$1:$ZZ$1,0))&lt;&gt;"",INDEX(J!$A$1:$ZZ$200,MATCH($A32,J!$A$1:$A$200,0),MATCH(H$8,J!$A$1:$ZZ$1,0)),""),"")</f>
        <v>-6.7704830317627501E-2</v>
      </c>
      <c r="I32" s="45">
        <f>IFERROR(IF(INDEX(J!$A$1:$ZZ$200,MATCH($A32,J!$A$1:$A$200,0),MATCH(I$8,J!$A$1:$ZZ$1,0))&lt;&gt;"",INDEX(J!$A$1:$ZZ$200,MATCH($A32,J!$A$1:$A$200,0),MATCH(I$8,J!$A$1:$ZZ$1,0)),""),"")</f>
        <v>1.2599342342417117</v>
      </c>
      <c r="J32" s="45">
        <f>IFERROR(IF(INDEX(J!$A$1:$ZZ$200,MATCH($A32,J!$A$1:$A$200,0),MATCH(J$8,J!$A$1:$ZZ$1,0))&lt;&gt;"",INDEX(J!$A$1:$ZZ$200,MATCH($A32,J!$A$1:$A$200,0),MATCH(J$8,J!$A$1:$ZZ$1,0)),""),"")</f>
        <v>6.30603536818959E-2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4.9608472210549159</v>
      </c>
      <c r="N32" s="45">
        <f>IFERROR(IF(INDEX(J!$A$1:$ZZ$200,MATCH($A32,J!$A$1:$A$200,0),MATCH(N$8,J!$A$1:$ZZ$1,0))&lt;&gt;"",INDEX(J!$A$1:$ZZ$200,MATCH($A32,J!$A$1:$A$200,0),MATCH(N$8,J!$A$1:$ZZ$1,0)),""),"")</f>
        <v>5.4046003052638518</v>
      </c>
      <c r="O32" s="45">
        <f>IFERROR(IF(INDEX(J!$A$1:$ZZ$200,MATCH($A32,J!$A$1:$A$200,0),MATCH(O$8,J!$A$1:$ZZ$1,0))&lt;&gt;"",INDEX(J!$A$1:$ZZ$200,MATCH($A32,J!$A$1:$A$200,0),MATCH(O$8,J!$A$1:$ZZ$1,0)),""),"")</f>
        <v>-0.44375308420893589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6.4358869165015085</v>
      </c>
      <c r="S32" s="45">
        <f>IFERROR(IF(INDEX(J!$A$1:$ZZ$200,MATCH($A32,J!$A$1:$A$200,0),MATCH(S$8,J!$A$1:$ZZ$1,0))&lt;&gt;"",INDEX(J!$A$1:$ZZ$200,MATCH($A32,J!$A$1:$A$200,0),MATCH(S$8,J!$A$1:$ZZ$1,0)),""),"")</f>
        <v>62.058951399492045</v>
      </c>
      <c r="T32" s="45">
        <f>IFERROR(IF(INDEX(J!$A$1:$ZZ$200,MATCH($A32,J!$A$1:$A$200,0),MATCH(T$8,J!$A$1:$ZZ$1,0))&lt;&gt;"",INDEX(J!$A$1:$ZZ$200,MATCH($A32,J!$A$1:$A$200,0),MATCH(T$8,J!$A$1:$ZZ$1,0)),""),"")</f>
        <v>18.509341744284583</v>
      </c>
      <c r="U32" s="45">
        <f>IFERROR(IF(INDEX(J!$A$1:$ZZ$200,MATCH($A32,J!$A$1:$A$200,0),MATCH(U$8,J!$A$1:$ZZ$1,0))&lt;&gt;"",INDEX(J!$A$1:$ZZ$200,MATCH($A32,J!$A$1:$A$200,0),MATCH(U$8,J!$A$1:$ZZ$1,0)),""),"")</f>
        <v>9.1662164595714017</v>
      </c>
    </row>
    <row r="33" spans="1:21">
      <c r="A33" s="43">
        <f t="shared" si="0"/>
        <v>1992</v>
      </c>
      <c r="B33" s="44">
        <f>IFERROR(IF(INDEX(J!$A$1:$ZZ$200,MATCH($A33,J!$A$1:$A$200,0),MATCH(B$8,J!$A$1:$ZZ$1,0))&lt;&gt;"",INDEX(J!$A$1:$ZZ$200,MATCH($A33,J!$A$1:$A$200,0),MATCH(B$8,J!$A$1:$ZZ$1,0)),""),"")</f>
        <v>2177.4452357391933</v>
      </c>
      <c r="C33" s="45">
        <f>IFERROR(IF(INDEX(J!$A$1:$ZZ$200,MATCH($A33,J!$A$1:$A$200,0),MATCH(C$8,J!$A$1:$ZZ$1,0))&lt;&gt;"",INDEX(J!$A$1:$ZZ$200,MATCH($A33,J!$A$1:$A$200,0),MATCH(C$8,J!$A$1:$ZZ$1,0)),""),"")</f>
        <v>26.946565327779872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2.939635811775263</v>
      </c>
      <c r="G33" s="45">
        <f>IFERROR(IF(INDEX(J!$A$1:$ZZ$200,MATCH($A33,J!$A$1:$A$200,0),MATCH(G$8,J!$A$1:$ZZ$1,0))&lt;&gt;"",INDEX(J!$A$1:$ZZ$200,MATCH($A33,J!$A$1:$A$200,0),MATCH(G$8,J!$A$1:$ZZ$1,0)),""),"")</f>
        <v>1.1527670745962688</v>
      </c>
      <c r="H33" s="45">
        <f>IFERROR(IF(INDEX(J!$A$1:$ZZ$200,MATCH($A33,J!$A$1:$A$200,0),MATCH(H$8,J!$A$1:$ZZ$1,0))&lt;&gt;"",INDEX(J!$A$1:$ZZ$200,MATCH($A33,J!$A$1:$A$200,0),MATCH(H$8,J!$A$1:$ZZ$1,0)),""),"")</f>
        <v>0.49944752236627665</v>
      </c>
      <c r="I33" s="45">
        <f>IFERROR(IF(INDEX(J!$A$1:$ZZ$200,MATCH($A33,J!$A$1:$A$200,0),MATCH(I$8,J!$A$1:$ZZ$1,0))&lt;&gt;"",INDEX(J!$A$1:$ZZ$200,MATCH($A33,J!$A$1:$A$200,0),MATCH(I$8,J!$A$1:$ZZ$1,0)),""),"")</f>
        <v>1.2526319987965167</v>
      </c>
      <c r="J33" s="45">
        <f>IFERROR(IF(INDEX(J!$A$1:$ZZ$200,MATCH($A33,J!$A$1:$A$200,0),MATCH(J$8,J!$A$1:$ZZ$1,0))&lt;&gt;"",INDEX(J!$A$1:$ZZ$200,MATCH($A33,J!$A$1:$A$200,0),MATCH(J$8,J!$A$1:$ZZ$1,0)),""),"")</f>
        <v>3.4789216016200886E-2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3.805163817637176</v>
      </c>
      <c r="N33" s="45">
        <f>IFERROR(IF(INDEX(J!$A$1:$ZZ$200,MATCH($A33,J!$A$1:$A$200,0),MATCH(N$8,J!$A$1:$ZZ$1,0))&lt;&gt;"",INDEX(J!$A$1:$ZZ$200,MATCH($A33,J!$A$1:$A$200,0),MATCH(N$8,J!$A$1:$ZZ$1,0)),""),"")</f>
        <v>3.6632725903010872</v>
      </c>
      <c r="O33" s="45">
        <f>IFERROR(IF(INDEX(J!$A$1:$ZZ$200,MATCH($A33,J!$A$1:$A$200,0),MATCH(O$8,J!$A$1:$ZZ$1,0))&lt;&gt;"",INDEX(J!$A$1:$ZZ$200,MATCH($A33,J!$A$1:$A$200,0),MATCH(O$8,J!$A$1:$ZZ$1,0)),""),"")</f>
        <v>0.14189122733608883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6.7697123322092914</v>
      </c>
      <c r="S33" s="45">
        <f>IFERROR(IF(INDEX(J!$A$1:$ZZ$200,MATCH($A33,J!$A$1:$A$200,0),MATCH(S$8,J!$A$1:$ZZ$1,0))&lt;&gt;"",INDEX(J!$A$1:$ZZ$200,MATCH($A33,J!$A$1:$A$200,0),MATCH(S$8,J!$A$1:$ZZ$1,0)),""),"")</f>
        <v>62.330955186283951</v>
      </c>
      <c r="T33" s="45">
        <f>IFERROR(IF(INDEX(J!$A$1:$ZZ$200,MATCH($A33,J!$A$1:$A$200,0),MATCH(T$8,J!$A$1:$ZZ$1,0))&lt;&gt;"",INDEX(J!$A$1:$ZZ$200,MATCH($A33,J!$A$1:$A$200,0),MATCH(T$8,J!$A$1:$ZZ$1,0)),""),"")</f>
        <v>19.897520205815113</v>
      </c>
      <c r="U33" s="45">
        <f>IFERROR(IF(INDEX(J!$A$1:$ZZ$200,MATCH($A33,J!$A$1:$A$200,0),MATCH(U$8,J!$A$1:$ZZ$1,0))&lt;&gt;"",INDEX(J!$A$1:$ZZ$200,MATCH($A33,J!$A$1:$A$200,0),MATCH(U$8,J!$A$1:$ZZ$1,0)),""),"")</f>
        <v>9.4056308654848806</v>
      </c>
    </row>
    <row r="34" spans="1:21">
      <c r="A34" s="43">
        <f t="shared" si="0"/>
        <v>1993</v>
      </c>
      <c r="B34" s="44">
        <f>IFERROR(IF(INDEX(J!$A$1:$ZZ$200,MATCH($A34,J!$A$1:$A$200,0),MATCH(B$8,J!$A$1:$ZZ$1,0))&lt;&gt;"",INDEX(J!$A$1:$ZZ$200,MATCH($A34,J!$A$1:$A$200,0),MATCH(B$8,J!$A$1:$ZZ$1,0)),""),"")</f>
        <v>2231.362174154664</v>
      </c>
      <c r="C34" s="45">
        <f>IFERROR(IF(INDEX(J!$A$1:$ZZ$200,MATCH($A34,J!$A$1:$A$200,0),MATCH(C$8,J!$A$1:$ZZ$1,0))&lt;&gt;"",INDEX(J!$A$1:$ZZ$200,MATCH($A34,J!$A$1:$A$200,0),MATCH(C$8,J!$A$1:$ZZ$1,0)),""),"")</f>
        <v>27.518152825500366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2.4489090769015878</v>
      </c>
      <c r="G34" s="45">
        <f>IFERROR(IF(INDEX(J!$A$1:$ZZ$200,MATCH($A34,J!$A$1:$A$200,0),MATCH(G$8,J!$A$1:$ZZ$1,0))&lt;&gt;"",INDEX(J!$A$1:$ZZ$200,MATCH($A34,J!$A$1:$A$200,0),MATCH(G$8,J!$A$1:$ZZ$1,0)),""),"")</f>
        <v>1.0496852949697539</v>
      </c>
      <c r="H34" s="45">
        <f>IFERROR(IF(INDEX(J!$A$1:$ZZ$200,MATCH($A34,J!$A$1:$A$200,0),MATCH(H$8,J!$A$1:$ZZ$1,0))&lt;&gt;"",INDEX(J!$A$1:$ZZ$200,MATCH($A34,J!$A$1:$A$200,0),MATCH(H$8,J!$A$1:$ZZ$1,0)),""),"")</f>
        <v>0.15056343064071598</v>
      </c>
      <c r="I34" s="45">
        <f>IFERROR(IF(INDEX(J!$A$1:$ZZ$200,MATCH($A34,J!$A$1:$A$200,0),MATCH(I$8,J!$A$1:$ZZ$1,0))&lt;&gt;"",INDEX(J!$A$1:$ZZ$200,MATCH($A34,J!$A$1:$A$200,0),MATCH(I$8,J!$A$1:$ZZ$1,0)),""),"")</f>
        <v>1.2335213121158972</v>
      </c>
      <c r="J34" s="45">
        <f>IFERROR(IF(INDEX(J!$A$1:$ZZ$200,MATCH($A34,J!$A$1:$A$200,0),MATCH(J$8,J!$A$1:$ZZ$1,0))&lt;&gt;"",INDEX(J!$A$1:$ZZ$200,MATCH($A34,J!$A$1:$A$200,0),MATCH(J$8,J!$A$1:$ZZ$1,0)),""),"")</f>
        <v>1.513903917522086E-2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0.31038045689185756</v>
      </c>
      <c r="N34" s="45">
        <f>IFERROR(IF(INDEX(J!$A$1:$ZZ$200,MATCH($A34,J!$A$1:$A$200,0),MATCH(N$8,J!$A$1:$ZZ$1,0))&lt;&gt;"",INDEX(J!$A$1:$ZZ$200,MATCH($A34,J!$A$1:$A$200,0),MATCH(N$8,J!$A$1:$ZZ$1,0)),""),"")</f>
        <v>1.6796885225952791</v>
      </c>
      <c r="O34" s="45">
        <f>IFERROR(IF(INDEX(J!$A$1:$ZZ$200,MATCH($A34,J!$A$1:$A$200,0),MATCH(O$8,J!$A$1:$ZZ$1,0))&lt;&gt;"",INDEX(J!$A$1:$ZZ$200,MATCH($A34,J!$A$1:$A$200,0),MATCH(O$8,J!$A$1:$ZZ$1,0)),""),"")</f>
        <v>-1.3693080657034216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7.1085336208716168</v>
      </c>
      <c r="S34" s="45">
        <f>IFERROR(IF(INDEX(J!$A$1:$ZZ$200,MATCH($A34,J!$A$1:$A$200,0),MATCH(S$8,J!$A$1:$ZZ$1,0))&lt;&gt;"",INDEX(J!$A$1:$ZZ$200,MATCH($A34,J!$A$1:$A$200,0),MATCH(S$8,J!$A$1:$ZZ$1,0)),""),"")</f>
        <v>62.519005462865792</v>
      </c>
      <c r="T34" s="45">
        <f>IFERROR(IF(INDEX(J!$A$1:$ZZ$200,MATCH($A34,J!$A$1:$A$200,0),MATCH(T$8,J!$A$1:$ZZ$1,0))&lt;&gt;"",INDEX(J!$A$1:$ZZ$200,MATCH($A34,J!$A$1:$A$200,0),MATCH(T$8,J!$A$1:$ZZ$1,0)),""),"")</f>
        <v>21.207837165705897</v>
      </c>
      <c r="U34" s="45">
        <f>IFERROR(IF(INDEX(J!$A$1:$ZZ$200,MATCH($A34,J!$A$1:$A$200,0),MATCH(U$8,J!$A$1:$ZZ$1,0))&lt;&gt;"",INDEX(J!$A$1:$ZZ$200,MATCH($A34,J!$A$1:$A$200,0),MATCH(U$8,J!$A$1:$ZZ$1,0)),""),"")</f>
        <v>9.6901988748910561</v>
      </c>
    </row>
    <row r="35" spans="1:21">
      <c r="A35" s="43">
        <f t="shared" si="0"/>
        <v>1994</v>
      </c>
      <c r="B35" s="44">
        <f>IFERROR(IF(INDEX(J!$A$1:$ZZ$200,MATCH($A35,J!$A$1:$A$200,0),MATCH(B$8,J!$A$1:$ZZ$1,0))&lt;&gt;"",INDEX(J!$A$1:$ZZ$200,MATCH($A35,J!$A$1:$A$200,0),MATCH(B$8,J!$A$1:$ZZ$1,0)),""),"")</f>
        <v>2275.4338289240122</v>
      </c>
      <c r="C35" s="45">
        <f>IFERROR(IF(INDEX(J!$A$1:$ZZ$200,MATCH($A35,J!$A$1:$A$200,0),MATCH(C$8,J!$A$1:$ZZ$1,0))&lt;&gt;"",INDEX(J!$A$1:$ZZ$200,MATCH($A35,J!$A$1:$A$200,0),MATCH(C$8,J!$A$1:$ZZ$1,0)),""),"")</f>
        <v>28.01980420420373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1.9599475736739818</v>
      </c>
      <c r="G35" s="45">
        <f>IFERROR(IF(INDEX(J!$A$1:$ZZ$200,MATCH($A35,J!$A$1:$A$200,0),MATCH(G$8,J!$A$1:$ZZ$1,0))&lt;&gt;"",INDEX(J!$A$1:$ZZ$200,MATCH($A35,J!$A$1:$A$200,0),MATCH(G$8,J!$A$1:$ZZ$1,0)),""),"")</f>
        <v>0.92504843876726905</v>
      </c>
      <c r="H35" s="45">
        <f>IFERROR(IF(INDEX(J!$A$1:$ZZ$200,MATCH($A35,J!$A$1:$A$200,0),MATCH(H$8,J!$A$1:$ZZ$1,0))&lt;&gt;"",INDEX(J!$A$1:$ZZ$200,MATCH($A35,J!$A$1:$A$200,0),MATCH(H$8,J!$A$1:$ZZ$1,0)),""),"")</f>
        <v>-0.17673263533305317</v>
      </c>
      <c r="I35" s="45">
        <f>IFERROR(IF(INDEX(J!$A$1:$ZZ$200,MATCH($A35,J!$A$1:$A$200,0),MATCH(I$8,J!$A$1:$ZZ$1,0))&lt;&gt;"",INDEX(J!$A$1:$ZZ$200,MATCH($A35,J!$A$1:$A$200,0),MATCH(I$8,J!$A$1:$ZZ$1,0)),""),"")</f>
        <v>1.2075219470806928</v>
      </c>
      <c r="J35" s="45">
        <f>IFERROR(IF(INDEX(J!$A$1:$ZZ$200,MATCH($A35,J!$A$1:$A$200,0),MATCH(J$8,J!$A$1:$ZZ$1,0))&lt;&gt;"",INDEX(J!$A$1:$ZZ$200,MATCH($A35,J!$A$1:$A$200,0),MATCH(J$8,J!$A$1:$ZZ$1,0)),""),"")</f>
        <v>4.109823159073045E-3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0.72214018205134878</v>
      </c>
      <c r="N35" s="45">
        <f>IFERROR(IF(INDEX(J!$A$1:$ZZ$200,MATCH($A35,J!$A$1:$A$200,0),MATCH(N$8,J!$A$1:$ZZ$1,0))&lt;&gt;"",INDEX(J!$A$1:$ZZ$200,MATCH($A35,J!$A$1:$A$200,0),MATCH(N$8,J!$A$1:$ZZ$1,0)),""),"")</f>
        <v>0.51545419956885141</v>
      </c>
      <c r="O35" s="45">
        <f>IFERROR(IF(INDEX(J!$A$1:$ZZ$200,MATCH($A35,J!$A$1:$A$200,0),MATCH(O$8,J!$A$1:$ZZ$1,0))&lt;&gt;"",INDEX(J!$A$1:$ZZ$200,MATCH($A35,J!$A$1:$A$200,0),MATCH(O$8,J!$A$1:$ZZ$1,0)),""),"")</f>
        <v>0.20668598248249737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7.4764872152374071</v>
      </c>
      <c r="S35" s="45">
        <f>IFERROR(IF(INDEX(J!$A$1:$ZZ$200,MATCH($A35,J!$A$1:$A$200,0),MATCH(S$8,J!$A$1:$ZZ$1,0))&lt;&gt;"",INDEX(J!$A$1:$ZZ$200,MATCH($A35,J!$A$1:$A$200,0),MATCH(S$8,J!$A$1:$ZZ$1,0)),""),"")</f>
        <v>62.656253683760951</v>
      </c>
      <c r="T35" s="45">
        <f>IFERROR(IF(INDEX(J!$A$1:$ZZ$200,MATCH($A35,J!$A$1:$A$200,0),MATCH(T$8,J!$A$1:$ZZ$1,0))&lt;&gt;"",INDEX(J!$A$1:$ZZ$200,MATCH($A35,J!$A$1:$A$200,0),MATCH(T$8,J!$A$1:$ZZ$1,0)),""),"")</f>
        <v>22.208717236977584</v>
      </c>
      <c r="U35" s="45">
        <f>IFERROR(IF(INDEX(J!$A$1:$ZZ$200,MATCH($A35,J!$A$1:$A$200,0),MATCH(U$8,J!$A$1:$ZZ$1,0))&lt;&gt;"",INDEX(J!$A$1:$ZZ$200,MATCH($A35,J!$A$1:$A$200,0),MATCH(U$8,J!$A$1:$ZZ$1,0)),""),"")</f>
        <v>9.8920246046622147</v>
      </c>
    </row>
    <row r="36" spans="1:21">
      <c r="A36" s="43">
        <f t="shared" si="0"/>
        <v>1995</v>
      </c>
      <c r="B36" s="44">
        <f>IFERROR(IF(INDEX(J!$A$1:$ZZ$200,MATCH($A36,J!$A$1:$A$200,0),MATCH(B$8,J!$A$1:$ZZ$1,0))&lt;&gt;"",INDEX(J!$A$1:$ZZ$200,MATCH($A36,J!$A$1:$A$200,0),MATCH(B$8,J!$A$1:$ZZ$1,0)),""),"")</f>
        <v>2316.6907713557594</v>
      </c>
      <c r="C36" s="45">
        <f>IFERROR(IF(INDEX(J!$A$1:$ZZ$200,MATCH($A36,J!$A$1:$A$200,0),MATCH(C$8,J!$A$1:$ZZ$1,0))&lt;&gt;"",INDEX(J!$A$1:$ZZ$200,MATCH($A36,J!$A$1:$A$200,0),MATCH(C$8,J!$A$1:$ZZ$1,0)),""),"")</f>
        <v>28.457996585859156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1.8045314804044488</v>
      </c>
      <c r="G36" s="45">
        <f>IFERROR(IF(INDEX(J!$A$1:$ZZ$200,MATCH($A36,J!$A$1:$A$200,0),MATCH(G$8,J!$A$1:$ZZ$1,0))&lt;&gt;"",INDEX(J!$A$1:$ZZ$200,MATCH($A36,J!$A$1:$A$200,0),MATCH(G$8,J!$A$1:$ZZ$1,0)),""),"")</f>
        <v>0.87770474131989307</v>
      </c>
      <c r="H36" s="45">
        <f>IFERROR(IF(INDEX(J!$A$1:$ZZ$200,MATCH($A36,J!$A$1:$A$200,0),MATCH(H$8,J!$A$1:$ZZ$1,0))&lt;&gt;"",INDEX(J!$A$1:$ZZ$200,MATCH($A36,J!$A$1:$A$200,0),MATCH(H$8,J!$A$1:$ZZ$1,0)),""),"")</f>
        <v>-0.24368653772026622</v>
      </c>
      <c r="I36" s="45">
        <f>IFERROR(IF(INDEX(J!$A$1:$ZZ$200,MATCH($A36,J!$A$1:$A$200,0),MATCH(I$8,J!$A$1:$ZZ$1,0))&lt;&gt;"",INDEX(J!$A$1:$ZZ$200,MATCH($A36,J!$A$1:$A$200,0),MATCH(I$8,J!$A$1:$ZZ$1,0)),""),"")</f>
        <v>1.168811708837211</v>
      </c>
      <c r="J36" s="45">
        <f>IFERROR(IF(INDEX(J!$A$1:$ZZ$200,MATCH($A36,J!$A$1:$A$200,0),MATCH(J$8,J!$A$1:$ZZ$1,0))&lt;&gt;"",INDEX(J!$A$1:$ZZ$200,MATCH($A36,J!$A$1:$A$200,0),MATCH(J$8,J!$A$1:$ZZ$1,0)),""),"")</f>
        <v>1.7015679676108952E-3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0.48436541067199873</v>
      </c>
      <c r="N36" s="45">
        <f>IFERROR(IF(INDEX(J!$A$1:$ZZ$200,MATCH($A36,J!$A$1:$A$200,0),MATCH(N$8,J!$A$1:$ZZ$1,0))&lt;&gt;"",INDEX(J!$A$1:$ZZ$200,MATCH($A36,J!$A$1:$A$200,0),MATCH(N$8,J!$A$1:$ZZ$1,0)),""),"")</f>
        <v>7.1455126743421981E-3</v>
      </c>
      <c r="O36" s="45">
        <f>IFERROR(IF(INDEX(J!$A$1:$ZZ$200,MATCH($A36,J!$A$1:$A$200,0),MATCH(O$8,J!$A$1:$ZZ$1,0))&lt;&gt;"",INDEX(J!$A$1:$ZZ$200,MATCH($A36,J!$A$1:$A$200,0),MATCH(O$8,J!$A$1:$ZZ$1,0)),""),"")</f>
        <v>0.47721989799765652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7.796571313134633</v>
      </c>
      <c r="S36" s="45">
        <f>IFERROR(IF(INDEX(J!$A$1:$ZZ$200,MATCH($A36,J!$A$1:$A$200,0),MATCH(S$8,J!$A$1:$ZZ$1,0))&lt;&gt;"",INDEX(J!$A$1:$ZZ$200,MATCH($A36,J!$A$1:$A$200,0),MATCH(S$8,J!$A$1:$ZZ$1,0)),""),"")</f>
        <v>62.852352778750664</v>
      </c>
      <c r="T36" s="45">
        <f>IFERROR(IF(INDEX(J!$A$1:$ZZ$200,MATCH($A36,J!$A$1:$A$200,0),MATCH(T$8,J!$A$1:$ZZ$1,0))&lt;&gt;"",INDEX(J!$A$1:$ZZ$200,MATCH($A36,J!$A$1:$A$200,0),MATCH(T$8,J!$A$1:$ZZ$1,0)),""),"")</f>
        <v>23.153817999740038</v>
      </c>
      <c r="U36" s="45">
        <f>IFERROR(IF(INDEX(J!$A$1:$ZZ$200,MATCH($A36,J!$A$1:$A$200,0),MATCH(U$8,J!$A$1:$ZZ$1,0))&lt;&gt;"",INDEX(J!$A$1:$ZZ$200,MATCH($A36,J!$A$1:$A$200,0),MATCH(U$8,J!$A$1:$ZZ$1,0)),""),"")</f>
        <v>9.9810735502865242</v>
      </c>
    </row>
    <row r="37" spans="1:21">
      <c r="A37" s="43">
        <f t="shared" si="0"/>
        <v>1996</v>
      </c>
      <c r="B37" s="44">
        <f>IFERROR(IF(INDEX(J!$A$1:$ZZ$200,MATCH($A37,J!$A$1:$A$200,0),MATCH(B$8,J!$A$1:$ZZ$1,0))&lt;&gt;"",INDEX(J!$A$1:$ZZ$200,MATCH($A37,J!$A$1:$A$200,0),MATCH(B$8,J!$A$1:$ZZ$1,0)),""),"")</f>
        <v>2353.3749952798944</v>
      </c>
      <c r="C37" s="45">
        <f>IFERROR(IF(INDEX(J!$A$1:$ZZ$200,MATCH($A37,J!$A$1:$A$200,0),MATCH(C$8,J!$A$1:$ZZ$1,0))&lt;&gt;"",INDEX(J!$A$1:$ZZ$200,MATCH($A37,J!$A$1:$A$200,0),MATCH(C$8,J!$A$1:$ZZ$1,0)),""),"")</f>
        <v>28.866755426850606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1.5776215719373037</v>
      </c>
      <c r="G37" s="45">
        <f>IFERROR(IF(INDEX(J!$A$1:$ZZ$200,MATCH($A37,J!$A$1:$A$200,0),MATCH(G$8,J!$A$1:$ZZ$1,0))&lt;&gt;"",INDEX(J!$A$1:$ZZ$200,MATCH($A37,J!$A$1:$A$200,0),MATCH(G$8,J!$A$1:$ZZ$1,0)),""),"")</f>
        <v>0.81948682343330792</v>
      </c>
      <c r="H37" s="45">
        <f>IFERROR(IF(INDEX(J!$A$1:$ZZ$200,MATCH($A37,J!$A$1:$A$200,0),MATCH(H$8,J!$A$1:$ZZ$1,0))&lt;&gt;"",INDEX(J!$A$1:$ZZ$200,MATCH($A37,J!$A$1:$A$200,0),MATCH(H$8,J!$A$1:$ZZ$1,0)),""),"")</f>
        <v>-0.37509650015188983</v>
      </c>
      <c r="I37" s="45">
        <f>IFERROR(IF(INDEX(J!$A$1:$ZZ$200,MATCH($A37,J!$A$1:$A$200,0),MATCH(I$8,J!$A$1:$ZZ$1,0))&lt;&gt;"",INDEX(J!$A$1:$ZZ$200,MATCH($A37,J!$A$1:$A$200,0),MATCH(I$8,J!$A$1:$ZZ$1,0)),""),"")</f>
        <v>1.1265595161816577</v>
      </c>
      <c r="J37" s="45">
        <f>IFERROR(IF(INDEX(J!$A$1:$ZZ$200,MATCH($A37,J!$A$1:$A$200,0),MATCH(J$8,J!$A$1:$ZZ$1,0))&lt;&gt;"",INDEX(J!$A$1:$ZZ$200,MATCH($A37,J!$A$1:$A$200,0),MATCH(J$8,J!$A$1:$ZZ$1,0)),""),"")</f>
        <v>6.6717324742278103E-3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-0.26670981636781665</v>
      </c>
      <c r="N37" s="45">
        <f>IFERROR(IF(INDEX(J!$A$1:$ZZ$200,MATCH($A37,J!$A$1:$A$200,0),MATCH(N$8,J!$A$1:$ZZ$1,0))&lt;&gt;"",INDEX(J!$A$1:$ZZ$200,MATCH($A37,J!$A$1:$A$200,0),MATCH(N$8,J!$A$1:$ZZ$1,0)),""),"")</f>
        <v>0.295293921954359</v>
      </c>
      <c r="O37" s="45">
        <f>IFERROR(IF(INDEX(J!$A$1:$ZZ$200,MATCH($A37,J!$A$1:$A$200,0),MATCH(O$8,J!$A$1:$ZZ$1,0))&lt;&gt;"",INDEX(J!$A$1:$ZZ$200,MATCH($A37,J!$A$1:$A$200,0),MATCH(O$8,J!$A$1:$ZZ$1,0)),""),"")</f>
        <v>-0.56200373832217565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8.0345704050000002</v>
      </c>
      <c r="S37" s="45">
        <f>IFERROR(IF(INDEX(J!$A$1:$ZZ$200,MATCH($A37,J!$A$1:$A$200,0),MATCH(S$8,J!$A$1:$ZZ$1,0))&lt;&gt;"",INDEX(J!$A$1:$ZZ$200,MATCH($A37,J!$A$1:$A$200,0),MATCH(S$8,J!$A$1:$ZZ$1,0)),""),"")</f>
        <v>63.087945561986658</v>
      </c>
      <c r="T37" s="45">
        <f>IFERROR(IF(INDEX(J!$A$1:$ZZ$200,MATCH($A37,J!$A$1:$A$200,0),MATCH(T$8,J!$A$1:$ZZ$1,0))&lt;&gt;"",INDEX(J!$A$1:$ZZ$200,MATCH($A37,J!$A$1:$A$200,0),MATCH(T$8,J!$A$1:$ZZ$1,0)),""),"")</f>
        <v>24.485087800534362</v>
      </c>
      <c r="U37" s="45">
        <f>IFERROR(IF(INDEX(J!$A$1:$ZZ$200,MATCH($A37,J!$A$1:$A$200,0),MATCH(U$8,J!$A$1:$ZZ$1,0))&lt;&gt;"",INDEX(J!$A$1:$ZZ$200,MATCH($A37,J!$A$1:$A$200,0),MATCH(U$8,J!$A$1:$ZZ$1,0)),""),"")</f>
        <v>10.132170165803926</v>
      </c>
    </row>
    <row r="38" spans="1:21">
      <c r="A38" s="43">
        <f t="shared" si="0"/>
        <v>1997</v>
      </c>
      <c r="B38" s="44">
        <f>IFERROR(IF(INDEX(J!$A$1:$ZZ$200,MATCH($A38,J!$A$1:$A$200,0),MATCH(B$8,J!$A$1:$ZZ$1,0))&lt;&gt;"",INDEX(J!$A$1:$ZZ$200,MATCH($A38,J!$A$1:$A$200,0),MATCH(B$8,J!$A$1:$ZZ$1,0)),""),"")</f>
        <v>2385.9411795148208</v>
      </c>
      <c r="C38" s="45">
        <f>IFERROR(IF(INDEX(J!$A$1:$ZZ$200,MATCH($A38,J!$A$1:$A$200,0),MATCH(C$8,J!$A$1:$ZZ$1,0))&lt;&gt;"",INDEX(J!$A$1:$ZZ$200,MATCH($A38,J!$A$1:$A$200,0),MATCH(C$8,J!$A$1:$ZZ$1,0)),""),"")</f>
        <v>29.277377243775724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1.3779053525226843</v>
      </c>
      <c r="G38" s="45">
        <f>IFERROR(IF(INDEX(J!$A$1:$ZZ$200,MATCH($A38,J!$A$1:$A$200,0),MATCH(G$8,J!$A$1:$ZZ$1,0))&lt;&gt;"",INDEX(J!$A$1:$ZZ$200,MATCH($A38,J!$A$1:$A$200,0),MATCH(G$8,J!$A$1:$ZZ$1,0)),""),"")</f>
        <v>0.76996301319299265</v>
      </c>
      <c r="H38" s="45">
        <f>IFERROR(IF(INDEX(J!$A$1:$ZZ$200,MATCH($A38,J!$A$1:$A$200,0),MATCH(H$8,J!$A$1:$ZZ$1,0))&lt;&gt;"",INDEX(J!$A$1:$ZZ$200,MATCH($A38,J!$A$1:$A$200,0),MATCH(H$8,J!$A$1:$ZZ$1,0)),""),"")</f>
        <v>-0.49599362963136628</v>
      </c>
      <c r="I38" s="45">
        <f>IFERROR(IF(INDEX(J!$A$1:$ZZ$200,MATCH($A38,J!$A$1:$A$200,0),MATCH(I$8,J!$A$1:$ZZ$1,0))&lt;&gt;"",INDEX(J!$A$1:$ZZ$200,MATCH($A38,J!$A$1:$A$200,0),MATCH(I$8,J!$A$1:$ZZ$1,0)),""),"")</f>
        <v>1.0898858167887511</v>
      </c>
      <c r="J38" s="45">
        <f>IFERROR(IF(INDEX(J!$A$1:$ZZ$200,MATCH($A38,J!$A$1:$A$200,0),MATCH(J$8,J!$A$1:$ZZ$1,0))&lt;&gt;"",INDEX(J!$A$1:$ZZ$200,MATCH($A38,J!$A$1:$A$200,0),MATCH(J$8,J!$A$1:$ZZ$1,0)),""),"")</f>
        <v>1.4050152172306873E-2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0.14109648939911723</v>
      </c>
      <c r="N38" s="45">
        <f>IFERROR(IF(INDEX(J!$A$1:$ZZ$200,MATCH($A38,J!$A$1:$A$200,0),MATCH(N$8,J!$A$1:$ZZ$1,0))&lt;&gt;"",INDEX(J!$A$1:$ZZ$200,MATCH($A38,J!$A$1:$A$200,0),MATCH(N$8,J!$A$1:$ZZ$1,0)),""),"")</f>
        <v>0.31391611611344616</v>
      </c>
      <c r="O38" s="45">
        <f>IFERROR(IF(INDEX(J!$A$1:$ZZ$200,MATCH($A38,J!$A$1:$A$200,0),MATCH(O$8,J!$A$1:$ZZ$1,0))&lt;&gt;"",INDEX(J!$A$1:$ZZ$200,MATCH($A38,J!$A$1:$A$200,0),MATCH(O$8,J!$A$1:$ZZ$1,0)),""),"")</f>
        <v>-0.17281962671432893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8.2413618872708732</v>
      </c>
      <c r="S38" s="45">
        <f>IFERROR(IF(INDEX(J!$A$1:$ZZ$200,MATCH($A38,J!$A$1:$A$200,0),MATCH(S$8,J!$A$1:$ZZ$1,0))&lt;&gt;"",INDEX(J!$A$1:$ZZ$200,MATCH($A38,J!$A$1:$A$200,0),MATCH(S$8,J!$A$1:$ZZ$1,0)),""),"")</f>
        <v>63.298487873997253</v>
      </c>
      <c r="T38" s="45">
        <f>IFERROR(IF(INDEX(J!$A$1:$ZZ$200,MATCH($A38,J!$A$1:$A$200,0),MATCH(T$8,J!$A$1:$ZZ$1,0))&lt;&gt;"",INDEX(J!$A$1:$ZZ$200,MATCH($A38,J!$A$1:$A$200,0),MATCH(T$8,J!$A$1:$ZZ$1,0)),""),"")</f>
        <v>25.96858609482215</v>
      </c>
      <c r="U38" s="45">
        <f>IFERROR(IF(INDEX(J!$A$1:$ZZ$200,MATCH($A38,J!$A$1:$A$200,0),MATCH(U$8,J!$A$1:$ZZ$1,0))&lt;&gt;"",INDEX(J!$A$1:$ZZ$200,MATCH($A38,J!$A$1:$A$200,0),MATCH(U$8,J!$A$1:$ZZ$1,0)),""),"")</f>
        <v>10.29179810725552</v>
      </c>
    </row>
    <row r="39" spans="1:21">
      <c r="A39" s="43">
        <f t="shared" si="0"/>
        <v>1998</v>
      </c>
      <c r="B39" s="44">
        <f>IFERROR(IF(INDEX(J!$A$1:$ZZ$200,MATCH($A39,J!$A$1:$A$200,0),MATCH(B$8,J!$A$1:$ZZ$1,0))&lt;&gt;"",INDEX(J!$A$1:$ZZ$200,MATCH($A39,J!$A$1:$A$200,0),MATCH(B$8,J!$A$1:$ZZ$1,0)),""),"")</f>
        <v>2414.3552282813607</v>
      </c>
      <c r="C39" s="45">
        <f>IFERROR(IF(INDEX(J!$A$1:$ZZ$200,MATCH($A39,J!$A$1:$A$200,0),MATCH(C$8,J!$A$1:$ZZ$1,0))&lt;&gt;"",INDEX(J!$A$1:$ZZ$200,MATCH($A39,J!$A$1:$A$200,0),MATCH(C$8,J!$A$1:$ZZ$1,0)),""),"")</f>
        <v>29.661275300024812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1.1799736218638079</v>
      </c>
      <c r="G39" s="45">
        <f>IFERROR(IF(INDEX(J!$A$1:$ZZ$200,MATCH($A39,J!$A$1:$A$200,0),MATCH(G$8,J!$A$1:$ZZ$1,0))&lt;&gt;"",INDEX(J!$A$1:$ZZ$200,MATCH($A39,J!$A$1:$A$200,0),MATCH(G$8,J!$A$1:$ZZ$1,0)),""),"")</f>
        <v>0.77347419219378588</v>
      </c>
      <c r="H39" s="45">
        <f>IFERROR(IF(INDEX(J!$A$1:$ZZ$200,MATCH($A39,J!$A$1:$A$200,0),MATCH(H$8,J!$A$1:$ZZ$1,0))&lt;&gt;"",INDEX(J!$A$1:$ZZ$200,MATCH($A39,J!$A$1:$A$200,0),MATCH(H$8,J!$A$1:$ZZ$1,0)),""),"")</f>
        <v>-0.6663959885480859</v>
      </c>
      <c r="I39" s="45">
        <f>IFERROR(IF(INDEX(J!$A$1:$ZZ$200,MATCH($A39,J!$A$1:$A$200,0),MATCH(I$8,J!$A$1:$ZZ$1,0))&lt;&gt;"",INDEX(J!$A$1:$ZZ$200,MATCH($A39,J!$A$1:$A$200,0),MATCH(I$8,J!$A$1:$ZZ$1,0)),""),"")</f>
        <v>1.0503011322829252</v>
      </c>
      <c r="J39" s="45">
        <f>IFERROR(IF(INDEX(J!$A$1:$ZZ$200,MATCH($A39,J!$A$1:$A$200,0),MATCH(J$8,J!$A$1:$ZZ$1,0))&lt;&gt;"",INDEX(J!$A$1:$ZZ$200,MATCH($A39,J!$A$1:$A$200,0),MATCH(J$8,J!$A$1:$ZZ$1,0)),""),"")</f>
        <v>2.2594285935182867E-2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0.94640294695159688</v>
      </c>
      <c r="N39" s="45">
        <f>IFERROR(IF(INDEX(J!$A$1:$ZZ$200,MATCH($A39,J!$A$1:$A$200,0),MATCH(N$8,J!$A$1:$ZZ$1,0))&lt;&gt;"",INDEX(J!$A$1:$ZZ$200,MATCH($A39,J!$A$1:$A$200,0),MATCH(N$8,J!$A$1:$ZZ$1,0)),""),"")</f>
        <v>0.88831310091126503</v>
      </c>
      <c r="O39" s="45">
        <f>IFERROR(IF(INDEX(J!$A$1:$ZZ$200,MATCH($A39,J!$A$1:$A$200,0),MATCH(O$8,J!$A$1:$ZZ$1,0))&lt;&gt;"",INDEX(J!$A$1:$ZZ$200,MATCH($A39,J!$A$1:$A$200,0),MATCH(O$8,J!$A$1:$ZZ$1,0)),""),"")</f>
        <v>5.808984604033185E-2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8.3681866848012003</v>
      </c>
      <c r="S39" s="45">
        <f>IFERROR(IF(INDEX(J!$A$1:$ZZ$200,MATCH($A39,J!$A$1:$A$200,0),MATCH(S$8,J!$A$1:$ZZ$1,0))&lt;&gt;"",INDEX(J!$A$1:$ZZ$200,MATCH($A39,J!$A$1:$A$200,0),MATCH(S$8,J!$A$1:$ZZ$1,0)),""),"")</f>
        <v>63.36453250726899</v>
      </c>
      <c r="T39" s="45">
        <f>IFERROR(IF(INDEX(J!$A$1:$ZZ$200,MATCH($A39,J!$A$1:$A$200,0),MATCH(T$8,J!$A$1:$ZZ$1,0))&lt;&gt;"",INDEX(J!$A$1:$ZZ$200,MATCH($A39,J!$A$1:$A$200,0),MATCH(T$8,J!$A$1:$ZZ$1,0)),""),"")</f>
        <v>27.322177612772396</v>
      </c>
      <c r="U39" s="45">
        <f>IFERROR(IF(INDEX(J!$A$1:$ZZ$200,MATCH($A39,J!$A$1:$A$200,0),MATCH(U$8,J!$A$1:$ZZ$1,0))&lt;&gt;"",INDEX(J!$A$1:$ZZ$200,MATCH($A39,J!$A$1:$A$200,0),MATCH(U$8,J!$A$1:$ZZ$1,0)),""),"")</f>
        <v>10.294843486167036</v>
      </c>
    </row>
    <row r="40" spans="1:21">
      <c r="A40" s="43">
        <f t="shared" si="0"/>
        <v>1999</v>
      </c>
      <c r="B40" s="44">
        <f>IFERROR(IF(INDEX(J!$A$1:$ZZ$200,MATCH($A40,J!$A$1:$A$200,0),MATCH(B$8,J!$A$1:$ZZ$1,0))&lt;&gt;"",INDEX(J!$A$1:$ZZ$200,MATCH($A40,J!$A$1:$A$200,0),MATCH(B$8,J!$A$1:$ZZ$1,0)),""),"")</f>
        <v>2443.6337089302388</v>
      </c>
      <c r="C40" s="45">
        <f>IFERROR(IF(INDEX(J!$A$1:$ZZ$200,MATCH($A40,J!$A$1:$A$200,0),MATCH(C$8,J!$A$1:$ZZ$1,0))&lt;&gt;"",INDEX(J!$A$1:$ZZ$200,MATCH($A40,J!$A$1:$A$200,0),MATCH(C$8,J!$A$1:$ZZ$1,0)),""),"")</f>
        <v>30.002652009879704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1.1980242496512328</v>
      </c>
      <c r="G40" s="45">
        <f>IFERROR(IF(INDEX(J!$A$1:$ZZ$200,MATCH($A40,J!$A$1:$A$200,0),MATCH(G$8,J!$A$1:$ZZ$1,0))&lt;&gt;"",INDEX(J!$A$1:$ZZ$200,MATCH($A40,J!$A$1:$A$200,0),MATCH(G$8,J!$A$1:$ZZ$1,0)),""),"")</f>
        <v>0.81457587276725563</v>
      </c>
      <c r="H40" s="45">
        <f>IFERROR(IF(INDEX(J!$A$1:$ZZ$200,MATCH($A40,J!$A$1:$A$200,0),MATCH(H$8,J!$A$1:$ZZ$1,0))&lt;&gt;"",INDEX(J!$A$1:$ZZ$200,MATCH($A40,J!$A$1:$A$200,0),MATCH(H$8,J!$A$1:$ZZ$1,0)),""),"")</f>
        <v>-0.64391869444397576</v>
      </c>
      <c r="I40" s="45">
        <f>IFERROR(IF(INDEX(J!$A$1:$ZZ$200,MATCH($A40,J!$A$1:$A$200,0),MATCH(I$8,J!$A$1:$ZZ$1,0))&lt;&gt;"",INDEX(J!$A$1:$ZZ$200,MATCH($A40,J!$A$1:$A$200,0),MATCH(I$8,J!$A$1:$ZZ$1,0)),""),"")</f>
        <v>0.99506293756502373</v>
      </c>
      <c r="J40" s="45">
        <f>IFERROR(IF(INDEX(J!$A$1:$ZZ$200,MATCH($A40,J!$A$1:$A$200,0),MATCH(J$8,J!$A$1:$ZZ$1,0))&lt;&gt;"",INDEX(J!$A$1:$ZZ$200,MATCH($A40,J!$A$1:$A$200,0),MATCH(J$8,J!$A$1:$ZZ$1,0)),""),"")</f>
        <v>3.2304133762929066E-2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1.6145996867662595</v>
      </c>
      <c r="N40" s="45">
        <f>IFERROR(IF(INDEX(J!$A$1:$ZZ$200,MATCH($A40,J!$A$1:$A$200,0),MATCH(N$8,J!$A$1:$ZZ$1,0))&lt;&gt;"",INDEX(J!$A$1:$ZZ$200,MATCH($A40,J!$A$1:$A$200,0),MATCH(N$8,J!$A$1:$ZZ$1,0)),""),"")</f>
        <v>0.97895092372180192</v>
      </c>
      <c r="O40" s="45">
        <f>IFERROR(IF(INDEX(J!$A$1:$ZZ$200,MATCH($A40,J!$A$1:$A$200,0),MATCH(O$8,J!$A$1:$ZZ$1,0))&lt;&gt;"",INDEX(J!$A$1:$ZZ$200,MATCH($A40,J!$A$1:$A$200,0),MATCH(O$8,J!$A$1:$ZZ$1,0)),""),"")</f>
        <v>0.63564876304445761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8.3901846660749282</v>
      </c>
      <c r="S40" s="45">
        <f>IFERROR(IF(INDEX(J!$A$1:$ZZ$200,MATCH($A40,J!$A$1:$A$200,0),MATCH(S$8,J!$A$1:$ZZ$1,0))&lt;&gt;"",INDEX(J!$A$1:$ZZ$200,MATCH($A40,J!$A$1:$A$200,0),MATCH(S$8,J!$A$1:$ZZ$1,0)),""),"")</f>
        <v>63.250764978218911</v>
      </c>
      <c r="T40" s="45">
        <f>IFERROR(IF(INDEX(J!$A$1:$ZZ$200,MATCH($A40,J!$A$1:$A$200,0),MATCH(T$8,J!$A$1:$ZZ$1,0))&lt;&gt;"",INDEX(J!$A$1:$ZZ$200,MATCH($A40,J!$A$1:$A$200,0),MATCH(T$8,J!$A$1:$ZZ$1,0)),""),"")</f>
        <v>28.282734454075243</v>
      </c>
      <c r="U40" s="45">
        <f>IFERROR(IF(INDEX(J!$A$1:$ZZ$200,MATCH($A40,J!$A$1:$A$200,0),MATCH(U$8,J!$A$1:$ZZ$1,0))&lt;&gt;"",INDEX(J!$A$1:$ZZ$200,MATCH($A40,J!$A$1:$A$200,0),MATCH(U$8,J!$A$1:$ZZ$1,0)),""),"")</f>
        <v>10.201942740286295</v>
      </c>
    </row>
    <row r="41" spans="1:21">
      <c r="A41" s="43">
        <f t="shared" si="0"/>
        <v>2000</v>
      </c>
      <c r="B41" s="44">
        <f>IFERROR(IF(INDEX(J!$A$1:$ZZ$200,MATCH($A41,J!$A$1:$A$200,0),MATCH(B$8,J!$A$1:$ZZ$1,0))&lt;&gt;"",INDEX(J!$A$1:$ZZ$200,MATCH($A41,J!$A$1:$A$200,0),MATCH(B$8,J!$A$1:$ZZ$1,0)),""),"")</f>
        <v>2468.9555485573892</v>
      </c>
      <c r="C41" s="45">
        <f>IFERROR(IF(INDEX(J!$A$1:$ZZ$200,MATCH($A41,J!$A$1:$A$200,0),MATCH(C$8,J!$A$1:$ZZ$1,0))&lt;&gt;"",INDEX(J!$A$1:$ZZ$200,MATCH($A41,J!$A$1:$A$200,0),MATCH(C$8,J!$A$1:$ZZ$1,0)),""),"")</f>
        <v>30.306584901785307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1.0276899328419078</v>
      </c>
      <c r="G41" s="45">
        <f>IFERROR(IF(INDEX(J!$A$1:$ZZ$200,MATCH($A41,J!$A$1:$A$200,0),MATCH(G$8,J!$A$1:$ZZ$1,0))&lt;&gt;"",INDEX(J!$A$1:$ZZ$200,MATCH($A41,J!$A$1:$A$200,0),MATCH(G$8,J!$A$1:$ZZ$1,0)),""),"")</f>
        <v>0.83383376482695548</v>
      </c>
      <c r="H41" s="45">
        <f>IFERROR(IF(INDEX(J!$A$1:$ZZ$200,MATCH($A41,J!$A$1:$A$200,0),MATCH(H$8,J!$A$1:$ZZ$1,0))&lt;&gt;"",INDEX(J!$A$1:$ZZ$200,MATCH($A41,J!$A$1:$A$200,0),MATCH(H$8,J!$A$1:$ZZ$1,0)),""),"")</f>
        <v>-0.77928267088415171</v>
      </c>
      <c r="I41" s="45">
        <f>IFERROR(IF(INDEX(J!$A$1:$ZZ$200,MATCH($A41,J!$A$1:$A$200,0),MATCH(I$8,J!$A$1:$ZZ$1,0))&lt;&gt;"",INDEX(J!$A$1:$ZZ$200,MATCH($A41,J!$A$1:$A$200,0),MATCH(I$8,J!$A$1:$ZZ$1,0)),""),"")</f>
        <v>0.92995914324376372</v>
      </c>
      <c r="J41" s="45">
        <f>IFERROR(IF(INDEX(J!$A$1:$ZZ$200,MATCH($A41,J!$A$1:$A$200,0),MATCH(J$8,J!$A$1:$ZZ$1,0))&lt;&gt;"",INDEX(J!$A$1:$ZZ$200,MATCH($A41,J!$A$1:$A$200,0),MATCH(J$8,J!$A$1:$ZZ$1,0)),""),"")</f>
        <v>4.31796956553403E-2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3.4532205146319095</v>
      </c>
      <c r="N41" s="45">
        <f>IFERROR(IF(INDEX(J!$A$1:$ZZ$200,MATCH($A41,J!$A$1:$A$200,0),MATCH(N$8,J!$A$1:$ZZ$1,0))&lt;&gt;"",INDEX(J!$A$1:$ZZ$200,MATCH($A41,J!$A$1:$A$200,0),MATCH(N$8,J!$A$1:$ZZ$1,0)),""),"")</f>
        <v>0.94432322395206925</v>
      </c>
      <c r="O41" s="45">
        <f>IFERROR(IF(INDEX(J!$A$1:$ZZ$200,MATCH($A41,J!$A$1:$A$200,0),MATCH(O$8,J!$A$1:$ZZ$1,0))&lt;&gt;"",INDEX(J!$A$1:$ZZ$200,MATCH($A41,J!$A$1:$A$200,0),MATCH(O$8,J!$A$1:$ZZ$1,0)),""),"")</f>
        <v>2.5088972906798404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8.35320511552586</v>
      </c>
      <c r="S41" s="45">
        <f>IFERROR(IF(INDEX(J!$A$1:$ZZ$200,MATCH($A41,J!$A$1:$A$200,0),MATCH(S$8,J!$A$1:$ZZ$1,0))&lt;&gt;"",INDEX(J!$A$1:$ZZ$200,MATCH($A41,J!$A$1:$A$200,0),MATCH(S$8,J!$A$1:$ZZ$1,0)),""),"")</f>
        <v>63.142309939957784</v>
      </c>
      <c r="T41" s="45">
        <f>IFERROR(IF(INDEX(J!$A$1:$ZZ$200,MATCH($A41,J!$A$1:$A$200,0),MATCH(T$8,J!$A$1:$ZZ$1,0))&lt;&gt;"",INDEX(J!$A$1:$ZZ$200,MATCH($A41,J!$A$1:$A$200,0),MATCH(T$8,J!$A$1:$ZZ$1,0)),""),"")</f>
        <v>29.356459361057414</v>
      </c>
      <c r="U41" s="45">
        <f>IFERROR(IF(INDEX(J!$A$1:$ZZ$200,MATCH($A41,J!$A$1:$A$200,0),MATCH(U$8,J!$A$1:$ZZ$1,0))&lt;&gt;"",INDEX(J!$A$1:$ZZ$200,MATCH($A41,J!$A$1:$A$200,0),MATCH(U$8,J!$A$1:$ZZ$1,0)),""),"")</f>
        <v>10.039778839658755</v>
      </c>
    </row>
    <row r="42" spans="1:21">
      <c r="A42" s="43">
        <f t="shared" si="0"/>
        <v>2001</v>
      </c>
      <c r="B42" s="44">
        <f>IFERROR(IF(INDEX(J!$A$1:$ZZ$200,MATCH($A42,J!$A$1:$A$200,0),MATCH(B$8,J!$A$1:$ZZ$1,0))&lt;&gt;"",INDEX(J!$A$1:$ZZ$200,MATCH($A42,J!$A$1:$A$200,0),MATCH(B$8,J!$A$1:$ZZ$1,0)),""),"")</f>
        <v>2508.3527260392311</v>
      </c>
      <c r="C42" s="45">
        <f>IFERROR(IF(INDEX(J!$A$1:$ZZ$200,MATCH($A42,J!$A$1:$A$200,0),MATCH(C$8,J!$A$1:$ZZ$1,0))&lt;&gt;"",INDEX(J!$A$1:$ZZ$200,MATCH($A42,J!$A$1:$A$200,0),MATCH(C$8,J!$A$1:$ZZ$1,0)),""),"")</f>
        <v>30.75146208327736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1.5815093133099303</v>
      </c>
      <c r="G42" s="45">
        <f>IFERROR(IF(INDEX(J!$A$1:$ZZ$200,MATCH($A42,J!$A$1:$A$200,0),MATCH(G$8,J!$A$1:$ZZ$1,0))&lt;&gt;"",INDEX(J!$A$1:$ZZ$200,MATCH($A42,J!$A$1:$A$200,0),MATCH(G$8,J!$A$1:$ZZ$1,0)),""),"")</f>
        <v>0.78732043836082644</v>
      </c>
      <c r="H42" s="45">
        <f>IFERROR(IF(INDEX(J!$A$1:$ZZ$200,MATCH($A42,J!$A$1:$A$200,0),MATCH(H$8,J!$A$1:$ZZ$1,0))&lt;&gt;"",INDEX(J!$A$1:$ZZ$200,MATCH($A42,J!$A$1:$A$200,0),MATCH(H$8,J!$A$1:$ZZ$1,0)),""),"")</f>
        <v>-0.12071603312389244</v>
      </c>
      <c r="I42" s="45">
        <f>IFERROR(IF(INDEX(J!$A$1:$ZZ$200,MATCH($A42,J!$A$1:$A$200,0),MATCH(I$8,J!$A$1:$ZZ$1,0))&lt;&gt;"",INDEX(J!$A$1:$ZZ$200,MATCH($A42,J!$A$1:$A$200,0),MATCH(I$8,J!$A$1:$ZZ$1,0)),""),"")</f>
        <v>0.86019139165176739</v>
      </c>
      <c r="J42" s="45">
        <f>IFERROR(IF(INDEX(J!$A$1:$ZZ$200,MATCH($A42,J!$A$1:$A$200,0),MATCH(J$8,J!$A$1:$ZZ$1,0))&lt;&gt;"",INDEX(J!$A$1:$ZZ$200,MATCH($A42,J!$A$1:$A$200,0),MATCH(J$8,J!$A$1:$ZZ$1,0)),""),"")</f>
        <v>5.471351642122891E-2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3.5465224693829445</v>
      </c>
      <c r="N42" s="45">
        <f>IFERROR(IF(INDEX(J!$A$1:$ZZ$200,MATCH($A42,J!$A$1:$A$200,0),MATCH(N$8,J!$A$1:$ZZ$1,0))&lt;&gt;"",INDEX(J!$A$1:$ZZ$200,MATCH($A42,J!$A$1:$A$200,0),MATCH(N$8,J!$A$1:$ZZ$1,0)),""),"")</f>
        <v>1.4398209738534093</v>
      </c>
      <c r="O42" s="45">
        <f>IFERROR(IF(INDEX(J!$A$1:$ZZ$200,MATCH($A42,J!$A$1:$A$200,0),MATCH(O$8,J!$A$1:$ZZ$1,0))&lt;&gt;"",INDEX(J!$A$1:$ZZ$200,MATCH($A42,J!$A$1:$A$200,0),MATCH(O$8,J!$A$1:$ZZ$1,0)),""),"")</f>
        <v>2.1067014955295349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8.3006053738718446</v>
      </c>
      <c r="S42" s="45">
        <f>IFERROR(IF(INDEX(J!$A$1:$ZZ$200,MATCH($A42,J!$A$1:$A$200,0),MATCH(S$8,J!$A$1:$ZZ$1,0))&lt;&gt;"",INDEX(J!$A$1:$ZZ$200,MATCH($A42,J!$A$1:$A$200,0),MATCH(S$8,J!$A$1:$ZZ$1,0)),""),"")</f>
        <v>63.185899920455491</v>
      </c>
      <c r="T42" s="45">
        <f>IFERROR(IF(INDEX(J!$A$1:$ZZ$200,MATCH($A42,J!$A$1:$A$200,0),MATCH(T$8,J!$A$1:$ZZ$1,0))&lt;&gt;"",INDEX(J!$A$1:$ZZ$200,MATCH($A42,J!$A$1:$A$200,0),MATCH(T$8,J!$A$1:$ZZ$1,0)),""),"")</f>
        <v>29.738218645570484</v>
      </c>
      <c r="U42" s="45">
        <f>IFERROR(IF(INDEX(J!$A$1:$ZZ$200,MATCH($A42,J!$A$1:$A$200,0),MATCH(U$8,J!$A$1:$ZZ$1,0))&lt;&gt;"",INDEX(J!$A$1:$ZZ$200,MATCH($A42,J!$A$1:$A$200,0),MATCH(U$8,J!$A$1:$ZZ$1,0)),""),"")</f>
        <v>10.103113474999372</v>
      </c>
    </row>
    <row r="43" spans="1:21">
      <c r="A43" s="43">
        <f t="shared" si="0"/>
        <v>2002</v>
      </c>
      <c r="B43" s="44">
        <f>IFERROR(IF(INDEX(J!$A$1:$ZZ$200,MATCH($A43,J!$A$1:$A$200,0),MATCH(B$8,J!$A$1:$ZZ$1,0))&lt;&gt;"",INDEX(J!$A$1:$ZZ$200,MATCH($A43,J!$A$1:$A$200,0),MATCH(B$8,J!$A$1:$ZZ$1,0)),""),"")</f>
        <v>2545.4296602344511</v>
      </c>
      <c r="C43" s="45">
        <f>IFERROR(IF(INDEX(J!$A$1:$ZZ$200,MATCH($A43,J!$A$1:$A$200,0),MATCH(C$8,J!$A$1:$ZZ$1,0))&lt;&gt;"",INDEX(J!$A$1:$ZZ$200,MATCH($A43,J!$A$1:$A$200,0),MATCH(C$8,J!$A$1:$ZZ$1,0)),""),"")</f>
        <v>31.198509365418278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1.4651767234507402</v>
      </c>
      <c r="G43" s="45">
        <f>IFERROR(IF(INDEX(J!$A$1:$ZZ$200,MATCH($A43,J!$A$1:$A$200,0),MATCH(G$8,J!$A$1:$ZZ$1,0))&lt;&gt;"",INDEX(J!$A$1:$ZZ$200,MATCH($A43,J!$A$1:$A$200,0),MATCH(G$8,J!$A$1:$ZZ$1,0)),""),"")</f>
        <v>0.63955632827912834</v>
      </c>
      <c r="H43" s="45">
        <f>IFERROR(IF(INDEX(J!$A$1:$ZZ$200,MATCH($A43,J!$A$1:$A$200,0),MATCH(H$8,J!$A$1:$ZZ$1,0))&lt;&gt;"",INDEX(J!$A$1:$ZZ$200,MATCH($A43,J!$A$1:$A$200,0),MATCH(H$8,J!$A$1:$ZZ$1,0)),""),"")</f>
        <v>-2.6908179230972565E-2</v>
      </c>
      <c r="I43" s="45">
        <f>IFERROR(IF(INDEX(J!$A$1:$ZZ$200,MATCH($A43,J!$A$1:$A$200,0),MATCH(I$8,J!$A$1:$ZZ$1,0))&lt;&gt;"",INDEX(J!$A$1:$ZZ$200,MATCH($A43,J!$A$1:$A$200,0),MATCH(I$8,J!$A$1:$ZZ$1,0)),""),"")</f>
        <v>0.7876527991080593</v>
      </c>
      <c r="J43" s="45">
        <f>IFERROR(IF(INDEX(J!$A$1:$ZZ$200,MATCH($A43,J!$A$1:$A$200,0),MATCH(J$8,J!$A$1:$ZZ$1,0))&lt;&gt;"",INDEX(J!$A$1:$ZZ$200,MATCH($A43,J!$A$1:$A$200,0),MATCH(J$8,J!$A$1:$ZZ$1,0)),""),"")</f>
        <v>6.4875775294525262E-2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1.876542597503819</v>
      </c>
      <c r="N43" s="45">
        <f>IFERROR(IF(INDEX(J!$A$1:$ZZ$200,MATCH($A43,J!$A$1:$A$200,0),MATCH(N$8,J!$A$1:$ZZ$1,0))&lt;&gt;"",INDEX(J!$A$1:$ZZ$200,MATCH($A43,J!$A$1:$A$200,0),MATCH(N$8,J!$A$1:$ZZ$1,0)),""),"")</f>
        <v>1.0255121586739526</v>
      </c>
      <c r="O43" s="45">
        <f>IFERROR(IF(INDEX(J!$A$1:$ZZ$200,MATCH($A43,J!$A$1:$A$200,0),MATCH(O$8,J!$A$1:$ZZ$1,0))&lt;&gt;"",INDEX(J!$A$1:$ZZ$200,MATCH($A43,J!$A$1:$A$200,0),MATCH(O$8,J!$A$1:$ZZ$1,0)),""),"")</f>
        <v>0.8510304388298664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8.2418322616170876</v>
      </c>
      <c r="S43" s="45">
        <f>IFERROR(IF(INDEX(J!$A$1:$ZZ$200,MATCH($A43,J!$A$1:$A$200,0),MATCH(S$8,J!$A$1:$ZZ$1,0))&lt;&gt;"",INDEX(J!$A$1:$ZZ$200,MATCH($A43,J!$A$1:$A$200,0),MATCH(S$8,J!$A$1:$ZZ$1,0)),""),"")</f>
        <v>63.382689137199414</v>
      </c>
      <c r="T43" s="45">
        <f>IFERROR(IF(INDEX(J!$A$1:$ZZ$200,MATCH($A43,J!$A$1:$A$200,0),MATCH(T$8,J!$A$1:$ZZ$1,0))&lt;&gt;"",INDEX(J!$A$1:$ZZ$200,MATCH($A43,J!$A$1:$A$200,0),MATCH(T$8,J!$A$1:$ZZ$1,0)),""),"")</f>
        <v>30.432725335578247</v>
      </c>
      <c r="U43" s="45">
        <f>IFERROR(IF(INDEX(J!$A$1:$ZZ$200,MATCH($A43,J!$A$1:$A$200,0),MATCH(U$8,J!$A$1:$ZZ$1,0))&lt;&gt;"",INDEX(J!$A$1:$ZZ$200,MATCH($A43,J!$A$1:$A$200,0),MATCH(U$8,J!$A$1:$ZZ$1,0)),""),"")</f>
        <v>10.240508243836031</v>
      </c>
    </row>
    <row r="44" spans="1:21">
      <c r="A44" s="43">
        <f t="shared" si="0"/>
        <v>2003</v>
      </c>
      <c r="B44" s="44">
        <f>IFERROR(IF(INDEX(J!$A$1:$ZZ$200,MATCH($A44,J!$A$1:$A$200,0),MATCH(B$8,J!$A$1:$ZZ$1,0))&lt;&gt;"",INDEX(J!$A$1:$ZZ$200,MATCH($A44,J!$A$1:$A$200,0),MATCH(B$8,J!$A$1:$ZZ$1,0)),""),"")</f>
        <v>2579.4409454916481</v>
      </c>
      <c r="C44" s="45">
        <f>IFERROR(IF(INDEX(J!$A$1:$ZZ$200,MATCH($A44,J!$A$1:$A$200,0),MATCH(C$8,J!$A$1:$ZZ$1,0))&lt;&gt;"",INDEX(J!$A$1:$ZZ$200,MATCH($A44,J!$A$1:$A$200,0),MATCH(C$8,J!$A$1:$ZZ$1,0)),""),"")</f>
        <v>31.64599586593657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1.3297109482552161</v>
      </c>
      <c r="G44" s="45">
        <f>IFERROR(IF(INDEX(J!$A$1:$ZZ$200,MATCH($A44,J!$A$1:$A$200,0),MATCH(G$8,J!$A$1:$ZZ$1,0))&lt;&gt;"",INDEX(J!$A$1:$ZZ$200,MATCH($A44,J!$A$1:$A$200,0),MATCH(G$8,J!$A$1:$ZZ$1,0)),""),"")</f>
        <v>0.51022595888658084</v>
      </c>
      <c r="H44" s="45">
        <f>IFERROR(IF(INDEX(J!$A$1:$ZZ$200,MATCH($A44,J!$A$1:$A$200,0),MATCH(H$8,J!$A$1:$ZZ$1,0))&lt;&gt;"",INDEX(J!$A$1:$ZZ$200,MATCH($A44,J!$A$1:$A$200,0),MATCH(H$8,J!$A$1:$ZZ$1,0)),""),"")</f>
        <v>3.0264259168945956E-2</v>
      </c>
      <c r="I44" s="45">
        <f>IFERROR(IF(INDEX(J!$A$1:$ZZ$200,MATCH($A44,J!$A$1:$A$200,0),MATCH(I$8,J!$A$1:$ZZ$1,0))&lt;&gt;"",INDEX(J!$A$1:$ZZ$200,MATCH($A44,J!$A$1:$A$200,0),MATCH(I$8,J!$A$1:$ZZ$1,0)),""),"")</f>
        <v>0.71606171311572098</v>
      </c>
      <c r="J44" s="45">
        <f>IFERROR(IF(INDEX(J!$A$1:$ZZ$200,MATCH($A44,J!$A$1:$A$200,0),MATCH(J$8,J!$A$1:$ZZ$1,0))&lt;&gt;"",INDEX(J!$A$1:$ZZ$200,MATCH($A44,J!$A$1:$A$200,0),MATCH(J$8,J!$A$1:$ZZ$1,0)),""),"")</f>
        <v>7.3159017083968436E-2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-0.1620432381564412</v>
      </c>
      <c r="N44" s="45">
        <f>IFERROR(IF(INDEX(J!$A$1:$ZZ$200,MATCH($A44,J!$A$1:$A$200,0),MATCH(N$8,J!$A$1:$ZZ$1,0))&lt;&gt;"",INDEX(J!$A$1:$ZZ$200,MATCH($A44,J!$A$1:$A$200,0),MATCH(N$8,J!$A$1:$ZZ$1,0)),""),"")</f>
        <v>-0.15959344533483336</v>
      </c>
      <c r="O44" s="45">
        <f>IFERROR(IF(INDEX(J!$A$1:$ZZ$200,MATCH($A44,J!$A$1:$A$200,0),MATCH(O$8,J!$A$1:$ZZ$1,0))&lt;&gt;"",INDEX(J!$A$1:$ZZ$200,MATCH($A44,J!$A$1:$A$200,0),MATCH(O$8,J!$A$1:$ZZ$1,0)),""),"")</f>
        <v>-2.4497928216078435E-3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8.1863542519236088</v>
      </c>
      <c r="S44" s="45">
        <f>IFERROR(IF(INDEX(J!$A$1:$ZZ$200,MATCH($A44,J!$A$1:$A$200,0),MATCH(S$8,J!$A$1:$ZZ$1,0))&lt;&gt;"",INDEX(J!$A$1:$ZZ$200,MATCH($A44,J!$A$1:$A$200,0),MATCH(S$8,J!$A$1:$ZZ$1,0)),""),"")</f>
        <v>63.594918362861755</v>
      </c>
      <c r="T44" s="45">
        <f>IFERROR(IF(INDEX(J!$A$1:$ZZ$200,MATCH($A44,J!$A$1:$A$200,0),MATCH(T$8,J!$A$1:$ZZ$1,0))&lt;&gt;"",INDEX(J!$A$1:$ZZ$200,MATCH($A44,J!$A$1:$A$200,0),MATCH(T$8,J!$A$1:$ZZ$1,0)),""),"")</f>
        <v>31.304578992157072</v>
      </c>
      <c r="U44" s="45">
        <f>IFERROR(IF(INDEX(J!$A$1:$ZZ$200,MATCH($A44,J!$A$1:$A$200,0),MATCH(U$8,J!$A$1:$ZZ$1,0))&lt;&gt;"",INDEX(J!$A$1:$ZZ$200,MATCH($A44,J!$A$1:$A$200,0),MATCH(U$8,J!$A$1:$ZZ$1,0)),""),"")</f>
        <v>10.535973698294978</v>
      </c>
    </row>
    <row r="45" spans="1:21">
      <c r="A45" s="43">
        <f t="shared" si="0"/>
        <v>2004</v>
      </c>
      <c r="B45" s="44">
        <f>IFERROR(IF(INDEX(J!$A$1:$ZZ$200,MATCH($A45,J!$A$1:$A$200,0),MATCH(B$8,J!$A$1:$ZZ$1,0))&lt;&gt;"",INDEX(J!$A$1:$ZZ$200,MATCH($A45,J!$A$1:$A$200,0),MATCH(B$8,J!$A$1:$ZZ$1,0)),""),"")</f>
        <v>2608.8979818274047</v>
      </c>
      <c r="C45" s="45">
        <f>IFERROR(IF(INDEX(J!$A$1:$ZZ$200,MATCH($A45,J!$A$1:$A$200,0),MATCH(C$8,J!$A$1:$ZZ$1,0))&lt;&gt;"",INDEX(J!$A$1:$ZZ$200,MATCH($A45,J!$A$1:$A$200,0),MATCH(C$8,J!$A$1:$ZZ$1,0)),""),"")</f>
        <v>32.048893288753419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1.1303294825830683</v>
      </c>
      <c r="G45" s="45">
        <f>IFERROR(IF(INDEX(J!$A$1:$ZZ$200,MATCH($A45,J!$A$1:$A$200,0),MATCH(G$8,J!$A$1:$ZZ$1,0))&lt;&gt;"",INDEX(J!$A$1:$ZZ$200,MATCH($A45,J!$A$1:$A$200,0),MATCH(G$8,J!$A$1:$ZZ$1,0)),""),"")</f>
        <v>0.45995267988571975</v>
      </c>
      <c r="H45" s="45">
        <f>IFERROR(IF(INDEX(J!$A$1:$ZZ$200,MATCH($A45,J!$A$1:$A$200,0),MATCH(H$8,J!$A$1:$ZZ$1,0))&lt;&gt;"",INDEX(J!$A$1:$ZZ$200,MATCH($A45,J!$A$1:$A$200,0),MATCH(H$8,J!$A$1:$ZZ$1,0)),""),"")</f>
        <v>-5.6581445367735343E-2</v>
      </c>
      <c r="I45" s="45">
        <f>IFERROR(IF(INDEX(J!$A$1:$ZZ$200,MATCH($A45,J!$A$1:$A$200,0),MATCH(I$8,J!$A$1:$ZZ$1,0))&lt;&gt;"",INDEX(J!$A$1:$ZZ$200,MATCH($A45,J!$A$1:$A$200,0),MATCH(I$8,J!$A$1:$ZZ$1,0)),""),"")</f>
        <v>0.64739500627570123</v>
      </c>
      <c r="J45" s="45">
        <f>IFERROR(IF(INDEX(J!$A$1:$ZZ$200,MATCH($A45,J!$A$1:$A$200,0),MATCH(J$8,J!$A$1:$ZZ$1,0))&lt;&gt;"",INDEX(J!$A$1:$ZZ$200,MATCH($A45,J!$A$1:$A$200,0),MATCH(J$8,J!$A$1:$ZZ$1,0)),""),"")</f>
        <v>7.9563241789382566E-2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-0.13106710591079879</v>
      </c>
      <c r="N45" s="45">
        <f>IFERROR(IF(INDEX(J!$A$1:$ZZ$200,MATCH($A45,J!$A$1:$A$200,0),MATCH(N$8,J!$A$1:$ZZ$1,0))&lt;&gt;"",INDEX(J!$A$1:$ZZ$200,MATCH($A45,J!$A$1:$A$200,0),MATCH(N$8,J!$A$1:$ZZ$1,0)),""),"")</f>
        <v>-0.13966022348699586</v>
      </c>
      <c r="O45" s="45">
        <f>IFERROR(IF(INDEX(J!$A$1:$ZZ$200,MATCH($A45,J!$A$1:$A$200,0),MATCH(O$8,J!$A$1:$ZZ$1,0))&lt;&gt;"",INDEX(J!$A$1:$ZZ$200,MATCH($A45,J!$A$1:$A$200,0),MATCH(O$8,J!$A$1:$ZZ$1,0)),""),"")</f>
        <v>8.5931175761970735E-3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8.0912492991141143</v>
      </c>
      <c r="S45" s="45">
        <f>IFERROR(IF(INDEX(J!$A$1:$ZZ$200,MATCH($A45,J!$A$1:$A$200,0),MATCH(S$8,J!$A$1:$ZZ$1,0))&lt;&gt;"",INDEX(J!$A$1:$ZZ$200,MATCH($A45,J!$A$1:$A$200,0),MATCH(S$8,J!$A$1:$ZZ$1,0)),""),"")</f>
        <v>63.879429154380276</v>
      </c>
      <c r="T45" s="45">
        <f>IFERROR(IF(INDEX(J!$A$1:$ZZ$200,MATCH($A45,J!$A$1:$A$200,0),MATCH(T$8,J!$A$1:$ZZ$1,0))&lt;&gt;"",INDEX(J!$A$1:$ZZ$200,MATCH($A45,J!$A$1:$A$200,0),MATCH(T$8,J!$A$1:$ZZ$1,0)),""),"")</f>
        <v>32.756787160753667</v>
      </c>
      <c r="U45" s="45">
        <f>IFERROR(IF(INDEX(J!$A$1:$ZZ$200,MATCH($A45,J!$A$1:$A$200,0),MATCH(U$8,J!$A$1:$ZZ$1,0))&lt;&gt;"",INDEX(J!$A$1:$ZZ$200,MATCH($A45,J!$A$1:$A$200,0),MATCH(U$8,J!$A$1:$ZZ$1,0)),""),"")</f>
        <v>10.825161323103501</v>
      </c>
    </row>
    <row r="46" spans="1:21">
      <c r="A46" s="43">
        <f t="shared" si="0"/>
        <v>2005</v>
      </c>
      <c r="B46" s="44">
        <f>IFERROR(IF(INDEX(J!$A$1:$ZZ$200,MATCH($A46,J!$A$1:$A$200,0),MATCH(B$8,J!$A$1:$ZZ$1,0))&lt;&gt;"",INDEX(J!$A$1:$ZZ$200,MATCH($A46,J!$A$1:$A$200,0),MATCH(B$8,J!$A$1:$ZZ$1,0)),""),"")</f>
        <v>2651.9464751948544</v>
      </c>
      <c r="C46" s="45">
        <f>IFERROR(IF(INDEX(J!$A$1:$ZZ$200,MATCH($A46,J!$A$1:$A$200,0),MATCH(C$8,J!$A$1:$ZZ$1,0))&lt;&gt;"",INDEX(J!$A$1:$ZZ$200,MATCH($A46,J!$A$1:$A$200,0),MATCH(C$8,J!$A$1:$ZZ$1,0)),""),"")</f>
        <v>32.631452654791502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1.6332777449472682</v>
      </c>
      <c r="G46" s="45">
        <f>IFERROR(IF(INDEX(J!$A$1:$ZZ$200,MATCH($A46,J!$A$1:$A$200,0),MATCH(G$8,J!$A$1:$ZZ$1,0))&lt;&gt;"",INDEX(J!$A$1:$ZZ$200,MATCH($A46,J!$A$1:$A$200,0),MATCH(G$8,J!$A$1:$ZZ$1,0)),""),"")</f>
        <v>0.43862171115689419</v>
      </c>
      <c r="H46" s="45">
        <f>IFERROR(IF(INDEX(J!$A$1:$ZZ$200,MATCH($A46,J!$A$1:$A$200,0),MATCH(H$8,J!$A$1:$ZZ$1,0))&lt;&gt;"",INDEX(J!$A$1:$ZZ$200,MATCH($A46,J!$A$1:$A$200,0),MATCH(H$8,J!$A$1:$ZZ$1,0)),""),"")</f>
        <v>0.53242598257884999</v>
      </c>
      <c r="I46" s="45">
        <f>IFERROR(IF(INDEX(J!$A$1:$ZZ$200,MATCH($A46,J!$A$1:$A$200,0),MATCH(I$8,J!$A$1:$ZZ$1,0))&lt;&gt;"",INDEX(J!$A$1:$ZZ$200,MATCH($A46,J!$A$1:$A$200,0),MATCH(I$8,J!$A$1:$ZZ$1,0)),""),"")</f>
        <v>0.57814160180060981</v>
      </c>
      <c r="J46" s="45">
        <f>IFERROR(IF(INDEX(J!$A$1:$ZZ$200,MATCH($A46,J!$A$1:$A$200,0),MATCH(J$8,J!$A$1:$ZZ$1,0))&lt;&gt;"",INDEX(J!$A$1:$ZZ$200,MATCH($A46,J!$A$1:$A$200,0),MATCH(J$8,J!$A$1:$ZZ$1,0)),""),"")</f>
        <v>8.4088449410914201E-2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-1.0274929604003651</v>
      </c>
      <c r="N46" s="45">
        <f>IFERROR(IF(INDEX(J!$A$1:$ZZ$200,MATCH($A46,J!$A$1:$A$200,0),MATCH(N$8,J!$A$1:$ZZ$1,0))&lt;&gt;"",INDEX(J!$A$1:$ZZ$200,MATCH($A46,J!$A$1:$A$200,0),MATCH(N$8,J!$A$1:$ZZ$1,0)),""),"")</f>
        <v>-1.0153653194769268</v>
      </c>
      <c r="O46" s="45">
        <f>IFERROR(IF(INDEX(J!$A$1:$ZZ$200,MATCH($A46,J!$A$1:$A$200,0),MATCH(O$8,J!$A$1:$ZZ$1,0))&lt;&gt;"",INDEX(J!$A$1:$ZZ$200,MATCH($A46,J!$A$1:$A$200,0),MATCH(O$8,J!$A$1:$ZZ$1,0)),""),"")</f>
        <v>-1.2127640923438321E-2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7.9248620919763493</v>
      </c>
      <c r="S46" s="45">
        <f>IFERROR(IF(INDEX(J!$A$1:$ZZ$200,MATCH($A46,J!$A$1:$A$200,0),MATCH(S$8,J!$A$1:$ZZ$1,0))&lt;&gt;"",INDEX(J!$A$1:$ZZ$200,MATCH($A46,J!$A$1:$A$200,0),MATCH(S$8,J!$A$1:$ZZ$1,0)),""),"")</f>
        <v>64.410702237012117</v>
      </c>
      <c r="T46" s="45">
        <f>IFERROR(IF(INDEX(J!$A$1:$ZZ$200,MATCH($A46,J!$A$1:$A$200,0),MATCH(T$8,J!$A$1:$ZZ$1,0))&lt;&gt;"",INDEX(J!$A$1:$ZZ$200,MATCH($A46,J!$A$1:$A$200,0),MATCH(T$8,J!$A$1:$ZZ$1,0)),""),"")</f>
        <v>33.578082352354592</v>
      </c>
      <c r="U46" s="45">
        <f>IFERROR(IF(INDEX(J!$A$1:$ZZ$200,MATCH($A46,J!$A$1:$A$200,0),MATCH(U$8,J!$A$1:$ZZ$1,0))&lt;&gt;"",INDEX(J!$A$1:$ZZ$200,MATCH($A46,J!$A$1:$A$200,0),MATCH(U$8,J!$A$1:$ZZ$1,0)),""),"")</f>
        <v>11.144463381750654</v>
      </c>
    </row>
    <row r="47" spans="1:21">
      <c r="A47" s="43">
        <f t="shared" si="0"/>
        <v>2006</v>
      </c>
      <c r="B47" s="44">
        <f>IFERROR(IF(INDEX(J!$A$1:$ZZ$200,MATCH($A47,J!$A$1:$A$200,0),MATCH(B$8,J!$A$1:$ZZ$1,0))&lt;&gt;"",INDEX(J!$A$1:$ZZ$200,MATCH($A47,J!$A$1:$A$200,0),MATCH(B$8,J!$A$1:$ZZ$1,0)),""),"")</f>
        <v>2697.0843392814786</v>
      </c>
      <c r="C47" s="45">
        <f>IFERROR(IF(INDEX(J!$A$1:$ZZ$200,MATCH($A47,J!$A$1:$A$200,0),MATCH(C$8,J!$A$1:$ZZ$1,0))&lt;&gt;"",INDEX(J!$A$1:$ZZ$200,MATCH($A47,J!$A$1:$A$200,0),MATCH(C$8,J!$A$1:$ZZ$1,0)),""),"")</f>
        <v>33.265863907839972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1.6915937398452245</v>
      </c>
      <c r="G47" s="45">
        <f>IFERROR(IF(INDEX(J!$A$1:$ZZ$200,MATCH($A47,J!$A$1:$A$200,0),MATCH(G$8,J!$A$1:$ZZ$1,0))&lt;&gt;"",INDEX(J!$A$1:$ZZ$200,MATCH($A47,J!$A$1:$A$200,0),MATCH(G$8,J!$A$1:$ZZ$1,0)),""),"")</f>
        <v>0.48335033574616426</v>
      </c>
      <c r="H47" s="45">
        <f>IFERROR(IF(INDEX(J!$A$1:$ZZ$200,MATCH($A47,J!$A$1:$A$200,0),MATCH(H$8,J!$A$1:$ZZ$1,0))&lt;&gt;"",INDEX(J!$A$1:$ZZ$200,MATCH($A47,J!$A$1:$A$200,0),MATCH(H$8,J!$A$1:$ZZ$1,0)),""),"")</f>
        <v>0.59956580580129415</v>
      </c>
      <c r="I47" s="45">
        <f>IFERROR(IF(INDEX(J!$A$1:$ZZ$200,MATCH($A47,J!$A$1:$A$200,0),MATCH(I$8,J!$A$1:$ZZ$1,0))&lt;&gt;"",INDEX(J!$A$1:$ZZ$200,MATCH($A47,J!$A$1:$A$200,0),MATCH(I$8,J!$A$1:$ZZ$1,0)),""),"")</f>
        <v>0.52057139645683037</v>
      </c>
      <c r="J47" s="45">
        <f>IFERROR(IF(INDEX(J!$A$1:$ZZ$200,MATCH($A47,J!$A$1:$A$200,0),MATCH(J$8,J!$A$1:$ZZ$1,0))&lt;&gt;"",INDEX(J!$A$1:$ZZ$200,MATCH($A47,J!$A$1:$A$200,0),MATCH(J$8,J!$A$1:$ZZ$1,0)),""),"")</f>
        <v>8.8106201840935761E-2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1.0268816318770368</v>
      </c>
      <c r="N47" s="45">
        <f>IFERROR(IF(INDEX(J!$A$1:$ZZ$200,MATCH($A47,J!$A$1:$A$200,0),MATCH(N$8,J!$A$1:$ZZ$1,0))&lt;&gt;"",INDEX(J!$A$1:$ZZ$200,MATCH($A47,J!$A$1:$A$200,0),MATCH(N$8,J!$A$1:$ZZ$1,0)),""),"")</f>
        <v>-0.72438192923730538</v>
      </c>
      <c r="O47" s="45">
        <f>IFERROR(IF(INDEX(J!$A$1:$ZZ$200,MATCH($A47,J!$A$1:$A$200,0),MATCH(O$8,J!$A$1:$ZZ$1,0))&lt;&gt;"",INDEX(J!$A$1:$ZZ$200,MATCH($A47,J!$A$1:$A$200,0),MATCH(O$8,J!$A$1:$ZZ$1,0)),""),"")</f>
        <v>1.7512635611143423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7.6836702072269079</v>
      </c>
      <c r="S47" s="45">
        <f>IFERROR(IF(INDEX(J!$A$1:$ZZ$200,MATCH($A47,J!$A$1:$A$200,0),MATCH(S$8,J!$A$1:$ZZ$1,0))&lt;&gt;"",INDEX(J!$A$1:$ZZ$200,MATCH($A47,J!$A$1:$A$200,0),MATCH(S$8,J!$A$1:$ZZ$1,0)),""),"")</f>
        <v>64.943176893478466</v>
      </c>
      <c r="T47" s="45">
        <f>IFERROR(IF(INDEX(J!$A$1:$ZZ$200,MATCH($A47,J!$A$1:$A$200,0),MATCH(T$8,J!$A$1:$ZZ$1,0))&lt;&gt;"",INDEX(J!$A$1:$ZZ$200,MATCH($A47,J!$A$1:$A$200,0),MATCH(T$8,J!$A$1:$ZZ$1,0)),""),"")</f>
        <v>33.968668599027311</v>
      </c>
      <c r="U47" s="45">
        <f>IFERROR(IF(INDEX(J!$A$1:$ZZ$200,MATCH($A47,J!$A$1:$A$200,0),MATCH(U$8,J!$A$1:$ZZ$1,0))&lt;&gt;"",INDEX(J!$A$1:$ZZ$200,MATCH($A47,J!$A$1:$A$200,0),MATCH(U$8,J!$A$1:$ZZ$1,0)),""),"")</f>
        <v>11.203434777118323</v>
      </c>
    </row>
    <row r="48" spans="1:21">
      <c r="A48" s="43">
        <f t="shared" si="0"/>
        <v>2007</v>
      </c>
      <c r="B48" s="44">
        <f>IFERROR(IF(INDEX(J!$A$1:$ZZ$200,MATCH($A48,J!$A$1:$A$200,0),MATCH(B$8,J!$A$1:$ZZ$1,0))&lt;&gt;"",INDEX(J!$A$1:$ZZ$200,MATCH($A48,J!$A$1:$A$200,0),MATCH(B$8,J!$A$1:$ZZ$1,0)),""),"")</f>
        <v>2745.5241651605688</v>
      </c>
      <c r="C48" s="45">
        <f>IFERROR(IF(INDEX(J!$A$1:$ZZ$200,MATCH($A48,J!$A$1:$A$200,0),MATCH(C$8,J!$A$1:$ZZ$1,0))&lt;&gt;"",INDEX(J!$A$1:$ZZ$200,MATCH($A48,J!$A$1:$A$200,0),MATCH(C$8,J!$A$1:$ZZ$1,0)),""),"")</f>
        <v>33.933913178453452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1.7787611648700172</v>
      </c>
      <c r="G48" s="45">
        <f>IFERROR(IF(INDEX(J!$A$1:$ZZ$200,MATCH($A48,J!$A$1:$A$200,0),MATCH(G$8,J!$A$1:$ZZ$1,0))&lt;&gt;"",INDEX(J!$A$1:$ZZ$200,MATCH($A48,J!$A$1:$A$200,0),MATCH(G$8,J!$A$1:$ZZ$1,0)),""),"")</f>
        <v>0.55064483554329047</v>
      </c>
      <c r="H48" s="45">
        <f>IFERROR(IF(INDEX(J!$A$1:$ZZ$200,MATCH($A48,J!$A$1:$A$200,0),MATCH(H$8,J!$A$1:$ZZ$1,0))&lt;&gt;"",INDEX(J!$A$1:$ZZ$200,MATCH($A48,J!$A$1:$A$200,0),MATCH(H$8,J!$A$1:$ZZ$1,0)),""),"")</f>
        <v>0.66485524385429695</v>
      </c>
      <c r="I48" s="45">
        <f>IFERROR(IF(INDEX(J!$A$1:$ZZ$200,MATCH($A48,J!$A$1:$A$200,0),MATCH(I$8,J!$A$1:$ZZ$1,0))&lt;&gt;"",INDEX(J!$A$1:$ZZ$200,MATCH($A48,J!$A$1:$A$200,0),MATCH(I$8,J!$A$1:$ZZ$1,0)),""),"")</f>
        <v>0.466158338822936</v>
      </c>
      <c r="J48" s="45">
        <f>IFERROR(IF(INDEX(J!$A$1:$ZZ$200,MATCH($A48,J!$A$1:$A$200,0),MATCH(J$8,J!$A$1:$ZZ$1,0))&lt;&gt;"",INDEX(J!$A$1:$ZZ$200,MATCH($A48,J!$A$1:$A$200,0),MATCH(J$8,J!$A$1:$ZZ$1,0)),""),"")</f>
        <v>9.710274664949381E-2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2.1767162405237506</v>
      </c>
      <c r="N48" s="45">
        <f>IFERROR(IF(INDEX(J!$A$1:$ZZ$200,MATCH($A48,J!$A$1:$A$200,0),MATCH(N$8,J!$A$1:$ZZ$1,0))&lt;&gt;"",INDEX(J!$A$1:$ZZ$200,MATCH($A48,J!$A$1:$A$200,0),MATCH(N$8,J!$A$1:$ZZ$1,0)),""),"")</f>
        <v>-0.38067089353884354</v>
      </c>
      <c r="O48" s="45">
        <f>IFERROR(IF(INDEX(J!$A$1:$ZZ$200,MATCH($A48,J!$A$1:$A$200,0),MATCH(O$8,J!$A$1:$ZZ$1,0))&lt;&gt;"",INDEX(J!$A$1:$ZZ$200,MATCH($A48,J!$A$1:$A$200,0),MATCH(O$8,J!$A$1:$ZZ$1,0)),""),"")</f>
        <v>2.5573871340625942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7.3600906358639708</v>
      </c>
      <c r="S48" s="45">
        <f>IFERROR(IF(INDEX(J!$A$1:$ZZ$200,MATCH($A48,J!$A$1:$A$200,0),MATCH(S$8,J!$A$1:$ZZ$1,0))&lt;&gt;"",INDEX(J!$A$1:$ZZ$200,MATCH($A48,J!$A$1:$A$200,0),MATCH(S$8,J!$A$1:$ZZ$1,0)),""),"")</f>
        <v>65.335492660400192</v>
      </c>
      <c r="T48" s="45">
        <f>IFERROR(IF(INDEX(J!$A$1:$ZZ$200,MATCH($A48,J!$A$1:$A$200,0),MATCH(T$8,J!$A$1:$ZZ$1,0))&lt;&gt;"",INDEX(J!$A$1:$ZZ$200,MATCH($A48,J!$A$1:$A$200,0),MATCH(T$8,J!$A$1:$ZZ$1,0)),""),"")</f>
        <v>33.861331151582846</v>
      </c>
      <c r="U48" s="45">
        <f>IFERROR(IF(INDEX(J!$A$1:$ZZ$200,MATCH($A48,J!$A$1:$A$200,0),MATCH(U$8,J!$A$1:$ZZ$1,0))&lt;&gt;"",INDEX(J!$A$1:$ZZ$200,MATCH($A48,J!$A$1:$A$200,0),MATCH(U$8,J!$A$1:$ZZ$1,0)),""),"")</f>
        <v>11.097040127135477</v>
      </c>
    </row>
    <row r="49" spans="1:21">
      <c r="A49" s="43">
        <f t="shared" si="0"/>
        <v>2008</v>
      </c>
      <c r="B49" s="44">
        <f>IFERROR(IF(INDEX(J!$A$1:$ZZ$200,MATCH($A49,J!$A$1:$A$200,0),MATCH(B$8,J!$A$1:$ZZ$1,0))&lt;&gt;"",INDEX(J!$A$1:$ZZ$200,MATCH($A49,J!$A$1:$A$200,0),MATCH(B$8,J!$A$1:$ZZ$1,0)),""),"")</f>
        <v>2777.6196102007407</v>
      </c>
      <c r="C49" s="45">
        <f>IFERROR(IF(INDEX(J!$A$1:$ZZ$200,MATCH($A49,J!$A$1:$A$200,0),MATCH(C$8,J!$A$1:$ZZ$1,0))&lt;&gt;"",INDEX(J!$A$1:$ZZ$200,MATCH($A49,J!$A$1:$A$200,0),MATCH(C$8,J!$A$1:$ZZ$1,0)),""),"")</f>
        <v>34.453644121310219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1.1550154506643198</v>
      </c>
      <c r="G49" s="45">
        <f>IFERROR(IF(INDEX(J!$A$1:$ZZ$200,MATCH($A49,J!$A$1:$A$200,0),MATCH(G$8,J!$A$1:$ZZ$1,0))&lt;&gt;"",INDEX(J!$A$1:$ZZ$200,MATCH($A49,J!$A$1:$A$200,0),MATCH(G$8,J!$A$1:$ZZ$1,0)),""),"")</f>
        <v>0.56983483060404061</v>
      </c>
      <c r="H49" s="45">
        <f>IFERROR(IF(INDEX(J!$A$1:$ZZ$200,MATCH($A49,J!$A$1:$A$200,0),MATCH(H$8,J!$A$1:$ZZ$1,0))&lt;&gt;"",INDEX(J!$A$1:$ZZ$200,MATCH($A49,J!$A$1:$A$200,0),MATCH(H$8,J!$A$1:$ZZ$1,0)),""),"")</f>
        <v>5.3821317502358856E-2</v>
      </c>
      <c r="I49" s="45">
        <f>IFERROR(IF(INDEX(J!$A$1:$ZZ$200,MATCH($A49,J!$A$1:$A$200,0),MATCH(I$8,J!$A$1:$ZZ$1,0))&lt;&gt;"",INDEX(J!$A$1:$ZZ$200,MATCH($A49,J!$A$1:$A$200,0),MATCH(I$8,J!$A$1:$ZZ$1,0)),""),"")</f>
        <v>0.41890965682893011</v>
      </c>
      <c r="J49" s="45">
        <f>IFERROR(IF(INDEX(J!$A$1:$ZZ$200,MATCH($A49,J!$A$1:$A$200,0),MATCH(J$8,J!$A$1:$ZZ$1,0))&lt;&gt;"",INDEX(J!$A$1:$ZZ$200,MATCH($A49,J!$A$1:$A$200,0),MATCH(J$8,J!$A$1:$ZZ$1,0)),""),"")</f>
        <v>0.11244964572899008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1.9701346686366246</v>
      </c>
      <c r="N49" s="45">
        <f>IFERROR(IF(INDEX(J!$A$1:$ZZ$200,MATCH($A49,J!$A$1:$A$200,0),MATCH(N$8,J!$A$1:$ZZ$1,0))&lt;&gt;"",INDEX(J!$A$1:$ZZ$200,MATCH($A49,J!$A$1:$A$200,0),MATCH(N$8,J!$A$1:$ZZ$1,0)),""),"")</f>
        <v>0.1840139345395283</v>
      </c>
      <c r="O49" s="45">
        <f>IFERROR(IF(INDEX(J!$A$1:$ZZ$200,MATCH($A49,J!$A$1:$A$200,0),MATCH(O$8,J!$A$1:$ZZ$1,0))&lt;&gt;"",INDEX(J!$A$1:$ZZ$200,MATCH($A49,J!$A$1:$A$200,0),MATCH(O$8,J!$A$1:$ZZ$1,0)),""),"")</f>
        <v>1.7861207340970964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6.9369906020141849</v>
      </c>
      <c r="S49" s="45">
        <f>IFERROR(IF(INDEX(J!$A$1:$ZZ$200,MATCH($A49,J!$A$1:$A$200,0),MATCH(S$8,J!$A$1:$ZZ$1,0))&lt;&gt;"",INDEX(J!$A$1:$ZZ$200,MATCH($A49,J!$A$1:$A$200,0),MATCH(S$8,J!$A$1:$ZZ$1,0)),""),"")</f>
        <v>65.540184500558965</v>
      </c>
      <c r="T49" s="45">
        <f>IFERROR(IF(INDEX(J!$A$1:$ZZ$200,MATCH($A49,J!$A$1:$A$200,0),MATCH(T$8,J!$A$1:$ZZ$1,0))&lt;&gt;"",INDEX(J!$A$1:$ZZ$200,MATCH($A49,J!$A$1:$A$200,0),MATCH(T$8,J!$A$1:$ZZ$1,0)),""),"")</f>
        <v>34.615896242717817</v>
      </c>
      <c r="U49" s="45">
        <f>IFERROR(IF(INDEX(J!$A$1:$ZZ$200,MATCH($A49,J!$A$1:$A$200,0),MATCH(U$8,J!$A$1:$ZZ$1,0))&lt;&gt;"",INDEX(J!$A$1:$ZZ$200,MATCH($A49,J!$A$1:$A$200,0),MATCH(U$8,J!$A$1:$ZZ$1,0)),""),"")</f>
        <v>10.96772613742103</v>
      </c>
    </row>
    <row r="50" spans="1:21">
      <c r="A50" s="43">
        <f t="shared" si="0"/>
        <v>2009</v>
      </c>
      <c r="B50" s="44">
        <f>IFERROR(IF(INDEX(J!$A$1:$ZZ$200,MATCH($A50,J!$A$1:$A$200,0),MATCH(B$8,J!$A$1:$ZZ$1,0))&lt;&gt;"",INDEX(J!$A$1:$ZZ$200,MATCH($A50,J!$A$1:$A$200,0),MATCH(B$8,J!$A$1:$ZZ$1,0)),""),"")</f>
        <v>2802.5167346021663</v>
      </c>
      <c r="C50" s="45">
        <f>IFERROR(IF(INDEX(J!$A$1:$ZZ$200,MATCH($A50,J!$A$1:$A$200,0),MATCH(C$8,J!$A$1:$ZZ$1,0))&lt;&gt;"",INDEX(J!$A$1:$ZZ$200,MATCH($A50,J!$A$1:$A$200,0),MATCH(C$8,J!$A$1:$ZZ$1,0)),""),"")</f>
        <v>34.880566722897996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0.89348594488489974</v>
      </c>
      <c r="G50" s="45">
        <f>IFERROR(IF(INDEX(J!$A$1:$ZZ$200,MATCH($A50,J!$A$1:$A$200,0),MATCH(G$8,J!$A$1:$ZZ$1,0))&lt;&gt;"",INDEX(J!$A$1:$ZZ$200,MATCH($A50,J!$A$1:$A$200,0),MATCH(G$8,J!$A$1:$ZZ$1,0)),""),"")</f>
        <v>0.45240366720206221</v>
      </c>
      <c r="H50" s="45">
        <f>IFERROR(IF(INDEX(J!$A$1:$ZZ$200,MATCH($A50,J!$A$1:$A$200,0),MATCH(H$8,J!$A$1:$ZZ$1,0))&lt;&gt;"",INDEX(J!$A$1:$ZZ$200,MATCH($A50,J!$A$1:$A$200,0),MATCH(H$8,J!$A$1:$ZZ$1,0)),""),"")</f>
        <v>-7.3763230633037441E-2</v>
      </c>
      <c r="I50" s="45">
        <f>IFERROR(IF(INDEX(J!$A$1:$ZZ$200,MATCH($A50,J!$A$1:$A$200,0),MATCH(I$8,J!$A$1:$ZZ$1,0))&lt;&gt;"",INDEX(J!$A$1:$ZZ$200,MATCH($A50,J!$A$1:$A$200,0),MATCH(I$8,J!$A$1:$ZZ$1,0)),""),"")</f>
        <v>0.38069860923633314</v>
      </c>
      <c r="J50" s="45">
        <f>IFERROR(IF(INDEX(J!$A$1:$ZZ$200,MATCH($A50,J!$A$1:$A$200,0),MATCH(J$8,J!$A$1:$ZZ$1,0))&lt;&gt;"",INDEX(J!$A$1:$ZZ$200,MATCH($A50,J!$A$1:$A$200,0),MATCH(J$8,J!$A$1:$ZZ$1,0)),""),"")</f>
        <v>0.1341468990795418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-4.7803890180240654</v>
      </c>
      <c r="N50" s="45">
        <f>IFERROR(IF(INDEX(J!$A$1:$ZZ$200,MATCH($A50,J!$A$1:$A$200,0),MATCH(N$8,J!$A$1:$ZZ$1,0))&lt;&gt;"",INDEX(J!$A$1:$ZZ$200,MATCH($A50,J!$A$1:$A$200,0),MATCH(N$8,J!$A$1:$ZZ$1,0)),""),"")</f>
        <v>-1.1355949457838777</v>
      </c>
      <c r="O50" s="45">
        <f>IFERROR(IF(INDEX(J!$A$1:$ZZ$200,MATCH($A50,J!$A$1:$A$200,0),MATCH(O$8,J!$A$1:$ZZ$1,0))&lt;&gt;"",INDEX(J!$A$1:$ZZ$200,MATCH($A50,J!$A$1:$A$200,0),MATCH(O$8,J!$A$1:$ZZ$1,0)),""),"")</f>
        <v>-3.6447940722401881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6.5017489267500403</v>
      </c>
      <c r="S50" s="45">
        <f>IFERROR(IF(INDEX(J!$A$1:$ZZ$200,MATCH($A50,J!$A$1:$A$200,0),MATCH(S$8,J!$A$1:$ZZ$1,0))&lt;&gt;"",INDEX(J!$A$1:$ZZ$200,MATCH($A50,J!$A$1:$A$200,0),MATCH(S$8,J!$A$1:$ZZ$1,0)),""),"")</f>
        <v>65.870617525177323</v>
      </c>
      <c r="T50" s="45">
        <f>IFERROR(IF(INDEX(J!$A$1:$ZZ$200,MATCH($A50,J!$A$1:$A$200,0),MATCH(T$8,J!$A$1:$ZZ$1,0))&lt;&gt;"",INDEX(J!$A$1:$ZZ$200,MATCH($A50,J!$A$1:$A$200,0),MATCH(T$8,J!$A$1:$ZZ$1,0)),""),"")</f>
        <v>35.605499184728103</v>
      </c>
      <c r="U50" s="45">
        <f>IFERROR(IF(INDEX(J!$A$1:$ZZ$200,MATCH($A50,J!$A$1:$A$200,0),MATCH(U$8,J!$A$1:$ZZ$1,0))&lt;&gt;"",INDEX(J!$A$1:$ZZ$200,MATCH($A50,J!$A$1:$A$200,0),MATCH(U$8,J!$A$1:$ZZ$1,0)),""),"")</f>
        <v>10.982079554066939</v>
      </c>
    </row>
    <row r="51" spans="1:21">
      <c r="A51" s="43">
        <f t="shared" si="0"/>
        <v>2010</v>
      </c>
      <c r="B51" s="44">
        <f>IFERROR(IF(INDEX(J!$A$1:$ZZ$200,MATCH($A51,J!$A$1:$A$200,0),MATCH(B$8,J!$A$1:$ZZ$1,0))&lt;&gt;"",INDEX(J!$A$1:$ZZ$200,MATCH($A51,J!$A$1:$A$200,0),MATCH(B$8,J!$A$1:$ZZ$1,0)),""),"")</f>
        <v>2832.1443364537736</v>
      </c>
      <c r="C51" s="45">
        <f>IFERROR(IF(INDEX(J!$A$1:$ZZ$200,MATCH($A51,J!$A$1:$A$200,0),MATCH(C$8,J!$A$1:$ZZ$1,0))&lt;&gt;"",INDEX(J!$A$1:$ZZ$200,MATCH($A51,J!$A$1:$A$200,0),MATCH(C$8,J!$A$1:$ZZ$1,0)),""),"")</f>
        <v>35.303807455639216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1.053292381091091</v>
      </c>
      <c r="G51" s="45">
        <f>IFERROR(IF(INDEX(J!$A$1:$ZZ$200,MATCH($A51,J!$A$1:$A$200,0),MATCH(G$8,J!$A$1:$ZZ$1,0))&lt;&gt;"",INDEX(J!$A$1:$ZZ$200,MATCH($A51,J!$A$1:$A$200,0),MATCH(G$8,J!$A$1:$ZZ$1,0)),""),"")</f>
        <v>0.36566459718260941</v>
      </c>
      <c r="H51" s="45">
        <f>IFERROR(IF(INDEX(J!$A$1:$ZZ$200,MATCH($A51,J!$A$1:$A$200,0),MATCH(H$8,J!$A$1:$ZZ$1,0))&lt;&gt;"",INDEX(J!$A$1:$ZZ$200,MATCH($A51,J!$A$1:$A$200,0),MATCH(H$8,J!$A$1:$ZZ$1,0)),""),"")</f>
        <v>0.17368275173782421</v>
      </c>
      <c r="I51" s="45">
        <f>IFERROR(IF(INDEX(J!$A$1:$ZZ$200,MATCH($A51,J!$A$1:$A$200,0),MATCH(I$8,J!$A$1:$ZZ$1,0))&lt;&gt;"",INDEX(J!$A$1:$ZZ$200,MATCH($A51,J!$A$1:$A$200,0),MATCH(I$8,J!$A$1:$ZZ$1,0)),""),"")</f>
        <v>0.35175052546964025</v>
      </c>
      <c r="J51" s="45">
        <f>IFERROR(IF(INDEX(J!$A$1:$ZZ$200,MATCH($A51,J!$A$1:$A$200,0),MATCH(J$8,J!$A$1:$ZZ$1,0))&lt;&gt;"",INDEX(J!$A$1:$ZZ$200,MATCH($A51,J!$A$1:$A$200,0),MATCH(J$8,J!$A$1:$ZZ$1,0)),""),"")</f>
        <v>0.16219450670101709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-1.7515463908483679</v>
      </c>
      <c r="N51" s="45">
        <f>IFERROR(IF(INDEX(J!$A$1:$ZZ$200,MATCH($A51,J!$A$1:$A$200,0),MATCH(N$8,J!$A$1:$ZZ$1,0))&lt;&gt;"",INDEX(J!$A$1:$ZZ$200,MATCH($A51,J!$A$1:$A$200,0),MATCH(N$8,J!$A$1:$ZZ$1,0)),""),"")</f>
        <v>-0.3214835871677264</v>
      </c>
      <c r="O51" s="45">
        <f>IFERROR(IF(INDEX(J!$A$1:$ZZ$200,MATCH($A51,J!$A$1:$A$200,0),MATCH(O$8,J!$A$1:$ZZ$1,0))&lt;&gt;"",INDEX(J!$A$1:$ZZ$200,MATCH($A51,J!$A$1:$A$200,0),MATCH(O$8,J!$A$1:$ZZ$1,0)),""),"")</f>
        <v>-1.4300628036806415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6.0943360356952549</v>
      </c>
      <c r="S51" s="45">
        <f>IFERROR(IF(INDEX(J!$A$1:$ZZ$200,MATCH($A51,J!$A$1:$A$200,0),MATCH(S$8,J!$A$1:$ZZ$1,0))&lt;&gt;"",INDEX(J!$A$1:$ZZ$200,MATCH($A51,J!$A$1:$A$200,0),MATCH(S$8,J!$A$1:$ZZ$1,0)),""),"")</f>
        <v>66.313495368251068</v>
      </c>
      <c r="T51" s="45">
        <f>IFERROR(IF(INDEX(J!$A$1:$ZZ$200,MATCH($A51,J!$A$1:$A$200,0),MATCH(T$8,J!$A$1:$ZZ$1,0))&lt;&gt;"",INDEX(J!$A$1:$ZZ$200,MATCH($A51,J!$A$1:$A$200,0),MATCH(T$8,J!$A$1:$ZZ$1,0)),""),"")</f>
        <v>35.95462996767818</v>
      </c>
      <c r="U51" s="45">
        <f>IFERROR(IF(INDEX(J!$A$1:$ZZ$200,MATCH($A51,J!$A$1:$A$200,0),MATCH(U$8,J!$A$1:$ZZ$1,0))&lt;&gt;"",INDEX(J!$A$1:$ZZ$200,MATCH($A51,J!$A$1:$A$200,0),MATCH(U$8,J!$A$1:$ZZ$1,0)),""),"")</f>
        <v>10.999317871759892</v>
      </c>
    </row>
    <row r="52" spans="1:21">
      <c r="A52" s="43">
        <f t="shared" si="0"/>
        <v>2011</v>
      </c>
      <c r="B52" s="44">
        <f>IFERROR(IF(INDEX(J!$A$1:$ZZ$200,MATCH($A52,J!$A$1:$A$200,0),MATCH(B$8,J!$A$1:$ZZ$1,0))&lt;&gt;"",INDEX(J!$A$1:$ZZ$200,MATCH($A52,J!$A$1:$A$200,0),MATCH(B$8,J!$A$1:$ZZ$1,0)),""),"")</f>
        <v>2871.5723097084242</v>
      </c>
      <c r="C52" s="45">
        <f>IFERROR(IF(INDEX(J!$A$1:$ZZ$200,MATCH($A52,J!$A$1:$A$200,0),MATCH(C$8,J!$A$1:$ZZ$1,0))&lt;&gt;"",INDEX(J!$A$1:$ZZ$200,MATCH($A52,J!$A$1:$A$200,0),MATCH(C$8,J!$A$1:$ZZ$1,0)),""),"")</f>
        <v>35.748131218523383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1.3799159409602559</v>
      </c>
      <c r="G52" s="45">
        <f>IFERROR(IF(INDEX(J!$A$1:$ZZ$200,MATCH($A52,J!$A$1:$A$200,0),MATCH(G$8,J!$A$1:$ZZ$1,0))&lt;&gt;"",INDEX(J!$A$1:$ZZ$200,MATCH($A52,J!$A$1:$A$200,0),MATCH(G$8,J!$A$1:$ZZ$1,0)),""),"")</f>
        <v>0.40771940895398867</v>
      </c>
      <c r="H52" s="45">
        <f>IFERROR(IF(INDEX(J!$A$1:$ZZ$200,MATCH($A52,J!$A$1:$A$200,0),MATCH(H$8,J!$A$1:$ZZ$1,0))&lt;&gt;"",INDEX(J!$A$1:$ZZ$200,MATCH($A52,J!$A$1:$A$200,0),MATCH(H$8,J!$A$1:$ZZ$1,0)),""),"")</f>
        <v>0.4438062190390929</v>
      </c>
      <c r="I52" s="45">
        <f>IFERROR(IF(INDEX(J!$A$1:$ZZ$200,MATCH($A52,J!$A$1:$A$200,0),MATCH(I$8,J!$A$1:$ZZ$1,0))&lt;&gt;"",INDEX(J!$A$1:$ZZ$200,MATCH($A52,J!$A$1:$A$200,0),MATCH(I$8,J!$A$1:$ZZ$1,0)),""),"")</f>
        <v>0.3320721567521332</v>
      </c>
      <c r="J52" s="45">
        <f>IFERROR(IF(INDEX(J!$A$1:$ZZ$200,MATCH($A52,J!$A$1:$A$200,0),MATCH(J$8,J!$A$1:$ZZ$1,0))&lt;&gt;"",INDEX(J!$A$1:$ZZ$200,MATCH($A52,J!$A$1:$A$200,0),MATCH(J$8,J!$A$1:$ZZ$1,0)),""),"")</f>
        <v>0.19631815621504115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0.71861425693487413</v>
      </c>
      <c r="N52" s="45">
        <f>IFERROR(IF(INDEX(J!$A$1:$ZZ$200,MATCH($A52,J!$A$1:$A$200,0),MATCH(N$8,J!$A$1:$ZZ$1,0))&lt;&gt;"",INDEX(J!$A$1:$ZZ$200,MATCH($A52,J!$A$1:$A$200,0),MATCH(N$8,J!$A$1:$ZZ$1,0)),""),"")</f>
        <v>0.50839077744069905</v>
      </c>
      <c r="O52" s="45">
        <f>IFERROR(IF(INDEX(J!$A$1:$ZZ$200,MATCH($A52,J!$A$1:$A$200,0),MATCH(O$8,J!$A$1:$ZZ$1,0))&lt;&gt;"",INDEX(J!$A$1:$ZZ$200,MATCH($A52,J!$A$1:$A$200,0),MATCH(O$8,J!$A$1:$ZZ$1,0)),""),"")</f>
        <v>0.21022347949417508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5.6499206185743986</v>
      </c>
      <c r="S52" s="45">
        <f>IFERROR(IF(INDEX(J!$A$1:$ZZ$200,MATCH($A52,J!$A$1:$A$200,0),MATCH(S$8,J!$A$1:$ZZ$1,0))&lt;&gt;"",INDEX(J!$A$1:$ZZ$200,MATCH($A52,J!$A$1:$A$200,0),MATCH(S$8,J!$A$1:$ZZ$1,0)),""),"")</f>
        <v>66.939281314906296</v>
      </c>
      <c r="T52" s="45">
        <f>IFERROR(IF(INDEX(J!$A$1:$ZZ$200,MATCH($A52,J!$A$1:$A$200,0),MATCH(T$8,J!$A$1:$ZZ$1,0))&lt;&gt;"",INDEX(J!$A$1:$ZZ$200,MATCH($A52,J!$A$1:$A$200,0),MATCH(T$8,J!$A$1:$ZZ$1,0)),""),"")</f>
        <v>36.877542913653038</v>
      </c>
      <c r="U52" s="45">
        <f>IFERROR(IF(INDEX(J!$A$1:$ZZ$200,MATCH($A52,J!$A$1:$A$200,0),MATCH(U$8,J!$A$1:$ZZ$1,0))&lt;&gt;"",INDEX(J!$A$1:$ZZ$200,MATCH($A52,J!$A$1:$A$200,0),MATCH(U$8,J!$A$1:$ZZ$1,0)),""),"")</f>
        <v>10.896880415944539</v>
      </c>
    </row>
    <row r="53" spans="1:21">
      <c r="A53" s="43">
        <f t="shared" si="0"/>
        <v>2012</v>
      </c>
      <c r="B53" s="44">
        <f>IFERROR(IF(INDEX(J!$A$1:$ZZ$200,MATCH($A53,J!$A$1:$A$200,0),MATCH(B$8,J!$A$1:$ZZ$1,0))&lt;&gt;"",INDEX(J!$A$1:$ZZ$200,MATCH($A53,J!$A$1:$A$200,0),MATCH(B$8,J!$A$1:$ZZ$1,0)),""),"")</f>
        <v>2918.3688731005159</v>
      </c>
      <c r="C53" s="45">
        <f>IFERROR(IF(INDEX(J!$A$1:$ZZ$200,MATCH($A53,J!$A$1:$A$200,0),MATCH(C$8,J!$A$1:$ZZ$1,0))&lt;&gt;"",INDEX(J!$A$1:$ZZ$200,MATCH($A53,J!$A$1:$A$200,0),MATCH(C$8,J!$A$1:$ZZ$1,0)),""),"")</f>
        <v>36.242338664926443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1.6143004157810315</v>
      </c>
      <c r="G53" s="45">
        <f>IFERROR(IF(INDEX(J!$A$1:$ZZ$200,MATCH($A53,J!$A$1:$A$200,0),MATCH(G$8,J!$A$1:$ZZ$1,0))&lt;&gt;"",INDEX(J!$A$1:$ZZ$200,MATCH($A53,J!$A$1:$A$200,0),MATCH(G$8,J!$A$1:$ZZ$1,0)),""),"")</f>
        <v>0.42874046197781468</v>
      </c>
      <c r="H53" s="45">
        <f>IFERROR(IF(INDEX(J!$A$1:$ZZ$200,MATCH($A53,J!$A$1:$A$200,0),MATCH(H$8,J!$A$1:$ZZ$1,0))&lt;&gt;"",INDEX(J!$A$1:$ZZ$200,MATCH($A53,J!$A$1:$A$200,0),MATCH(H$8,J!$A$1:$ZZ$1,0)),""),"")</f>
        <v>0.63166556049357947</v>
      </c>
      <c r="I53" s="45">
        <f>IFERROR(IF(INDEX(J!$A$1:$ZZ$200,MATCH($A53,J!$A$1:$A$200,0),MATCH(I$8,J!$A$1:$ZZ$1,0))&lt;&gt;"",INDEX(J!$A$1:$ZZ$200,MATCH($A53,J!$A$1:$A$200,0),MATCH(I$8,J!$A$1:$ZZ$1,0)),""),"")</f>
        <v>0.31847379520212371</v>
      </c>
      <c r="J53" s="45">
        <f>IFERROR(IF(INDEX(J!$A$1:$ZZ$200,MATCH($A53,J!$A$1:$A$200,0),MATCH(J$8,J!$A$1:$ZZ$1,0))&lt;&gt;"",INDEX(J!$A$1:$ZZ$200,MATCH($A53,J!$A$1:$A$200,0),MATCH(J$8,J!$A$1:$ZZ$1,0)),""),"")</f>
        <v>0.23542059810751373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-0.48229301899977839</v>
      </c>
      <c r="N53" s="45">
        <f>IFERROR(IF(INDEX(J!$A$1:$ZZ$200,MATCH($A53,J!$A$1:$A$200,0),MATCH(N$8,J!$A$1:$ZZ$1,0))&lt;&gt;"",INDEX(J!$A$1:$ZZ$200,MATCH($A53,J!$A$1:$A$200,0),MATCH(N$8,J!$A$1:$ZZ$1,0)),""),"")</f>
        <v>-0.11301042456580955</v>
      </c>
      <c r="O53" s="45">
        <f>IFERROR(IF(INDEX(J!$A$1:$ZZ$200,MATCH($A53,J!$A$1:$A$200,0),MATCH(O$8,J!$A$1:$ZZ$1,0))&lt;&gt;"",INDEX(J!$A$1:$ZZ$200,MATCH($A53,J!$A$1:$A$200,0),MATCH(O$8,J!$A$1:$ZZ$1,0)),""),"")</f>
        <v>-0.36928259443396882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5.1706887268317505</v>
      </c>
      <c r="S53" s="45">
        <f>IFERROR(IF(INDEX(J!$A$1:$ZZ$200,MATCH($A53,J!$A$1:$A$200,0),MATCH(S$8,J!$A$1:$ZZ$1,0))&lt;&gt;"",INDEX(J!$A$1:$ZZ$200,MATCH($A53,J!$A$1:$A$200,0),MATCH(S$8,J!$A$1:$ZZ$1,0)),""),"")</f>
        <v>67.438024860107987</v>
      </c>
      <c r="T53" s="45">
        <f>IFERROR(IF(INDEX(J!$A$1:$ZZ$200,MATCH($A53,J!$A$1:$A$200,0),MATCH(T$8,J!$A$1:$ZZ$1,0))&lt;&gt;"",INDEX(J!$A$1:$ZZ$200,MATCH($A53,J!$A$1:$A$200,0),MATCH(T$8,J!$A$1:$ZZ$1,0)),""),"")</f>
        <v>37.046475405540157</v>
      </c>
      <c r="U53" s="45">
        <f>IFERROR(IF(INDEX(J!$A$1:$ZZ$200,MATCH($A53,J!$A$1:$A$200,0),MATCH(U$8,J!$A$1:$ZZ$1,0))&lt;&gt;"",INDEX(J!$A$1:$ZZ$200,MATCH($A53,J!$A$1:$A$200,0),MATCH(U$8,J!$A$1:$ZZ$1,0)),""),"")</f>
        <v>10.761798234132177</v>
      </c>
    </row>
    <row r="54" spans="1:21">
      <c r="A54" s="43">
        <f t="shared" si="0"/>
        <v>2013</v>
      </c>
      <c r="B54" s="44">
        <f>IFERROR(IF(INDEX(J!$A$1:$ZZ$200,MATCH($A54,J!$A$1:$A$200,0),MATCH(B$8,J!$A$1:$ZZ$1,0))&lt;&gt;"",INDEX(J!$A$1:$ZZ$200,MATCH($A54,J!$A$1:$A$200,0),MATCH(B$8,J!$A$1:$ZZ$1,0)),""),"")</f>
        <v>2961.4736877027431</v>
      </c>
      <c r="C54" s="45">
        <f>IFERROR(IF(INDEX(J!$A$1:$ZZ$200,MATCH($A54,J!$A$1:$A$200,0),MATCH(C$8,J!$A$1:$ZZ$1,0))&lt;&gt;"",INDEX(J!$A$1:$ZZ$200,MATCH($A54,J!$A$1:$A$200,0),MATCH(C$8,J!$A$1:$ZZ$1,0)),""),"")</f>
        <v>36.666667216014233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1.4659841828668854</v>
      </c>
      <c r="G54" s="45">
        <f>IFERROR(IF(INDEX(J!$A$1:$ZZ$200,MATCH($A54,J!$A$1:$A$200,0),MATCH(G$8,J!$A$1:$ZZ$1,0))&lt;&gt;"",INDEX(J!$A$1:$ZZ$200,MATCH($A54,J!$A$1:$A$200,0),MATCH(G$8,J!$A$1:$ZZ$1,0)),""),"")</f>
        <v>0.40121722937832482</v>
      </c>
      <c r="H54" s="45">
        <f>IFERROR(IF(INDEX(J!$A$1:$ZZ$200,MATCH($A54,J!$A$1:$A$200,0),MATCH(H$8,J!$A$1:$ZZ$1,0))&lt;&gt;"",INDEX(J!$A$1:$ZZ$200,MATCH($A54,J!$A$1:$A$200,0),MATCH(H$8,J!$A$1:$ZZ$1,0)),""),"")</f>
        <v>0.47034052185710384</v>
      </c>
      <c r="I54" s="45">
        <f>IFERROR(IF(INDEX(J!$A$1:$ZZ$200,MATCH($A54,J!$A$1:$A$200,0),MATCH(I$8,J!$A$1:$ZZ$1,0))&lt;&gt;"",INDEX(J!$A$1:$ZZ$200,MATCH($A54,J!$A$1:$A$200,0),MATCH(I$8,J!$A$1:$ZZ$1,0)),""),"")</f>
        <v>0.3151989116314553</v>
      </c>
      <c r="J54" s="45">
        <f>IFERROR(IF(INDEX(J!$A$1:$ZZ$200,MATCH($A54,J!$A$1:$A$200,0),MATCH(J$8,J!$A$1:$ZZ$1,0))&lt;&gt;"",INDEX(J!$A$1:$ZZ$200,MATCH($A54,J!$A$1:$A$200,0),MATCH(J$8,J!$A$1:$ZZ$1,0)),""),"")</f>
        <v>0.27922752000000145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-1.5158214718597716</v>
      </c>
      <c r="N54" s="45">
        <f>IFERROR(IF(INDEX(J!$A$1:$ZZ$200,MATCH($A54,J!$A$1:$A$200,0),MATCH(N$8,J!$A$1:$ZZ$1,0))&lt;&gt;"",INDEX(J!$A$1:$ZZ$200,MATCH($A54,J!$A$1:$A$200,0),MATCH(N$8,J!$A$1:$ZZ$1,0)),""),"")</f>
        <v>-0.22760051591845895</v>
      </c>
      <c r="O54" s="45">
        <f>IFERROR(IF(INDEX(J!$A$1:$ZZ$200,MATCH($A54,J!$A$1:$A$200,0),MATCH(O$8,J!$A$1:$ZZ$1,0))&lt;&gt;"",INDEX(J!$A$1:$ZZ$200,MATCH($A54,J!$A$1:$A$200,0),MATCH(O$8,J!$A$1:$ZZ$1,0)),""),"")</f>
        <v>-1.2882209559413127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4.7543739797094204</v>
      </c>
      <c r="S54" s="45">
        <f>IFERROR(IF(INDEX(J!$A$1:$ZZ$200,MATCH($A54,J!$A$1:$A$200,0),MATCH(S$8,J!$A$1:$ZZ$1,0))&lt;&gt;"",INDEX(J!$A$1:$ZZ$200,MATCH($A54,J!$A$1:$A$200,0),MATCH(S$8,J!$A$1:$ZZ$1,0)),""),"")</f>
        <v>67.935860470948711</v>
      </c>
      <c r="T54" s="45">
        <f>IFERROR(IF(INDEX(J!$A$1:$ZZ$200,MATCH($A54,J!$A$1:$A$200,0),MATCH(T$8,J!$A$1:$ZZ$1,0))&lt;&gt;"",INDEX(J!$A$1:$ZZ$200,MATCH($A54,J!$A$1:$A$200,0),MATCH(T$8,J!$A$1:$ZZ$1,0)),""),"")</f>
        <v>37.518964059353713</v>
      </c>
      <c r="U54" s="45">
        <f>IFERROR(IF(INDEX(J!$A$1:$ZZ$200,MATCH($A54,J!$A$1:$A$200,0),MATCH(U$8,J!$A$1:$ZZ$1,0))&lt;&gt;"",INDEX(J!$A$1:$ZZ$200,MATCH($A54,J!$A$1:$A$200,0),MATCH(U$8,J!$A$1:$ZZ$1,0)),""),"")</f>
        <v>10.613931523022432</v>
      </c>
    </row>
    <row r="55" spans="1:21">
      <c r="A55" s="43">
        <f t="shared" si="0"/>
        <v>2014</v>
      </c>
      <c r="B55" s="44">
        <f>IFERROR(IF(INDEX(J!$A$1:$ZZ$200,MATCH($A55,J!$A$1:$A$200,0),MATCH(B$8,J!$A$1:$ZZ$1,0))&lt;&gt;"",INDEX(J!$A$1:$ZZ$200,MATCH($A55,J!$A$1:$A$200,0),MATCH(B$8,J!$A$1:$ZZ$1,0)),""),"")</f>
        <v>3007.2150744856413</v>
      </c>
      <c r="C55" s="45">
        <f>IFERROR(IF(INDEX(J!$A$1:$ZZ$200,MATCH($A55,J!$A$1:$A$200,0),MATCH(C$8,J!$A$1:$ZZ$1,0))&lt;&gt;"",INDEX(J!$A$1:$ZZ$200,MATCH($A55,J!$A$1:$A$200,0),MATCH(C$8,J!$A$1:$ZZ$1,0)),""),"")</f>
        <v>37.035791793606265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1.529581554979635</v>
      </c>
      <c r="G55" s="45">
        <f>IFERROR(IF(INDEX(J!$A$1:$ZZ$200,MATCH($A55,J!$A$1:$A$200,0),MATCH(G$8,J!$A$1:$ZZ$1,0))&lt;&gt;"",INDEX(J!$A$1:$ZZ$200,MATCH($A55,J!$A$1:$A$200,0),MATCH(G$8,J!$A$1:$ZZ$1,0)),""),"")</f>
        <v>0.39309764915296797</v>
      </c>
      <c r="H55" s="45">
        <f>IFERROR(IF(INDEX(J!$A$1:$ZZ$200,MATCH($A55,J!$A$1:$A$200,0),MATCH(H$8,J!$A$1:$ZZ$1,0))&lt;&gt;"",INDEX(J!$A$1:$ZZ$200,MATCH($A55,J!$A$1:$A$200,0),MATCH(H$8,J!$A$1:$ZZ$1,0)),""),"")</f>
        <v>0.49136273762282373</v>
      </c>
      <c r="I55" s="45">
        <f>IFERROR(IF(INDEX(J!$A$1:$ZZ$200,MATCH($A55,J!$A$1:$A$200,0),MATCH(I$8,J!$A$1:$ZZ$1,0))&lt;&gt;"",INDEX(J!$A$1:$ZZ$200,MATCH($A55,J!$A$1:$A$200,0),MATCH(I$8,J!$A$1:$ZZ$1,0)),""),"")</f>
        <v>0.31738224631135381</v>
      </c>
      <c r="J55" s="45">
        <f>IFERROR(IF(INDEX(J!$A$1:$ZZ$200,MATCH($A55,J!$A$1:$A$200,0),MATCH(J$8,J!$A$1:$ZZ$1,0))&lt;&gt;"",INDEX(J!$A$1:$ZZ$200,MATCH($A55,J!$A$1:$A$200,0),MATCH(J$8,J!$A$1:$ZZ$1,0)),""),"")</f>
        <v>0.32773892189248954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-0.8587841894369318</v>
      </c>
      <c r="N55" s="45">
        <f>IFERROR(IF(INDEX(J!$A$1:$ZZ$200,MATCH($A55,J!$A$1:$A$200,0),MATCH(N$8,J!$A$1:$ZZ$1,0))&lt;&gt;"",INDEX(J!$A$1:$ZZ$200,MATCH($A55,J!$A$1:$A$200,0),MATCH(N$8,J!$A$1:$ZZ$1,0)),""),"")</f>
        <v>-6.3184442318202944E-2</v>
      </c>
      <c r="O55" s="45">
        <f>IFERROR(IF(INDEX(J!$A$1:$ZZ$200,MATCH($A55,J!$A$1:$A$200,0),MATCH(O$8,J!$A$1:$ZZ$1,0))&lt;&gt;"",INDEX(J!$A$1:$ZZ$200,MATCH($A55,J!$A$1:$A$200,0),MATCH(O$8,J!$A$1:$ZZ$1,0)),""),"")</f>
        <v>-0.79559974711872883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4.4708973178831215</v>
      </c>
      <c r="S55" s="45">
        <f>IFERROR(IF(INDEX(J!$A$1:$ZZ$200,MATCH($A55,J!$A$1:$A$200,0),MATCH(S$8,J!$A$1:$ZZ$1,0))&lt;&gt;"",INDEX(J!$A$1:$ZZ$200,MATCH($A55,J!$A$1:$A$200,0),MATCH(S$8,J!$A$1:$ZZ$1,0)),""),"")</f>
        <v>68.328236977923524</v>
      </c>
      <c r="T55" s="45">
        <f>IFERROR(IF(INDEX(J!$A$1:$ZZ$200,MATCH($A55,J!$A$1:$A$200,0),MATCH(T$8,J!$A$1:$ZZ$1,0))&lt;&gt;"",INDEX(J!$A$1:$ZZ$200,MATCH($A55,J!$A$1:$A$200,0),MATCH(T$8,J!$A$1:$ZZ$1,0)),""),"")</f>
        <v>37.759931202737455</v>
      </c>
      <c r="U55" s="45">
        <f>IFERROR(IF(INDEX(J!$A$1:$ZZ$200,MATCH($A55,J!$A$1:$A$200,0),MATCH(U$8,J!$A$1:$ZZ$1,0))&lt;&gt;"",INDEX(J!$A$1:$ZZ$200,MATCH($A55,J!$A$1:$A$200,0),MATCH(U$8,J!$A$1:$ZZ$1,0)),""),"")</f>
        <v>10.437489759134854</v>
      </c>
    </row>
    <row r="56" spans="1:21">
      <c r="A56" s="43">
        <f t="shared" si="0"/>
        <v>2015</v>
      </c>
      <c r="B56" s="44">
        <f>IFERROR(IF(INDEX(J!$A$1:$ZZ$200,MATCH($A56,J!$A$1:$A$200,0),MATCH(B$8,J!$A$1:$ZZ$1,0))&lt;&gt;"",INDEX(J!$A$1:$ZZ$200,MATCH($A56,J!$A$1:$A$200,0),MATCH(B$8,J!$A$1:$ZZ$1,0)),""),"")</f>
        <v>3072.1494854818607</v>
      </c>
      <c r="C56" s="45">
        <f>IFERROR(IF(INDEX(J!$A$1:$ZZ$200,MATCH($A56,J!$A$1:$A$200,0),MATCH(C$8,J!$A$1:$ZZ$1,0))&lt;&gt;"",INDEX(J!$A$1:$ZZ$200,MATCH($A56,J!$A$1:$A$200,0),MATCH(C$8,J!$A$1:$ZZ$1,0)),""),"")</f>
        <v>37.385140420393228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2.1322805060050252</v>
      </c>
      <c r="G56" s="45">
        <f>IFERROR(IF(INDEX(J!$A$1:$ZZ$200,MATCH($A56,J!$A$1:$A$200,0),MATCH(G$8,J!$A$1:$ZZ$1,0))&lt;&gt;"",INDEX(J!$A$1:$ZZ$200,MATCH($A56,J!$A$1:$A$200,0),MATCH(G$8,J!$A$1:$ZZ$1,0)),""),"")</f>
        <v>0.42909384844447229</v>
      </c>
      <c r="H56" s="45">
        <f>IFERROR(IF(INDEX(J!$A$1:$ZZ$200,MATCH($A56,J!$A$1:$A$200,0),MATCH(H$8,J!$A$1:$ZZ$1,0))&lt;&gt;"",INDEX(J!$A$1:$ZZ$200,MATCH($A56,J!$A$1:$A$200,0),MATCH(H$8,J!$A$1:$ZZ$1,0)),""),"")</f>
        <v>1.0003866454620129</v>
      </c>
      <c r="I56" s="45">
        <f>IFERROR(IF(INDEX(J!$A$1:$ZZ$200,MATCH($A56,J!$A$1:$A$200,0),MATCH(I$8,J!$A$1:$ZZ$1,0))&lt;&gt;"",INDEX(J!$A$1:$ZZ$200,MATCH($A56,J!$A$1:$A$200,0),MATCH(I$8,J!$A$1:$ZZ$1,0)),""),"")</f>
        <v>0.32184520831356167</v>
      </c>
      <c r="J56" s="45">
        <f>IFERROR(IF(INDEX(J!$A$1:$ZZ$200,MATCH($A56,J!$A$1:$A$200,0),MATCH(J$8,J!$A$1:$ZZ$1,0))&lt;&gt;"",INDEX(J!$A$1:$ZZ$200,MATCH($A56,J!$A$1:$A$200,0),MATCH(J$8,J!$A$1:$ZZ$1,0)),""),"")</f>
        <v>0.38095480378497815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-1.5100019568776264</v>
      </c>
      <c r="N56" s="45">
        <f>IFERROR(IF(INDEX(J!$A$1:$ZZ$200,MATCH($A56,J!$A$1:$A$200,0),MATCH(N$8,J!$A$1:$ZZ$1,0))&lt;&gt;"",INDEX(J!$A$1:$ZZ$200,MATCH($A56,J!$A$1:$A$200,0),MATCH(N$8,J!$A$1:$ZZ$1,0)),""),"")</f>
        <v>-0.25667289641395591</v>
      </c>
      <c r="O56" s="45">
        <f>IFERROR(IF(INDEX(J!$A$1:$ZZ$200,MATCH($A56,J!$A$1:$A$200,0),MATCH(O$8,J!$A$1:$ZZ$1,0))&lt;&gt;"",INDEX(J!$A$1:$ZZ$200,MATCH($A56,J!$A$1:$A$200,0),MATCH(O$8,J!$A$1:$ZZ$1,0)),""),"")</f>
        <v>-1.2533290604636704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4.1879122116317289</v>
      </c>
      <c r="S56" s="45">
        <f>IFERROR(IF(INDEX(J!$A$1:$ZZ$200,MATCH($A56,J!$A$1:$A$200,0),MATCH(S$8,J!$A$1:$ZZ$1,0))&lt;&gt;"",INDEX(J!$A$1:$ZZ$200,MATCH($A56,J!$A$1:$A$200,0),MATCH(S$8,J!$A$1:$ZZ$1,0)),""),"")</f>
        <v>68.740999591742167</v>
      </c>
      <c r="T56" s="45">
        <f>IFERROR(IF(INDEX(J!$A$1:$ZZ$200,MATCH($A56,J!$A$1:$A$200,0),MATCH(T$8,J!$A$1:$ZZ$1,0))&lt;&gt;"",INDEX(J!$A$1:$ZZ$200,MATCH($A56,J!$A$1:$A$200,0),MATCH(T$8,J!$A$1:$ZZ$1,0)),""),"")</f>
        <v>38.009695243091748</v>
      </c>
      <c r="U56" s="45">
        <f>IFERROR(IF(INDEX(J!$A$1:$ZZ$200,MATCH($A56,J!$A$1:$A$200,0),MATCH(U$8,J!$A$1:$ZZ$1,0))&lt;&gt;"",INDEX(J!$A$1:$ZZ$200,MATCH($A56,J!$A$1:$A$200,0),MATCH(U$8,J!$A$1:$ZZ$1,0)),""),"")</f>
        <v>10.21520337646677</v>
      </c>
    </row>
    <row r="57" spans="1:21">
      <c r="A57" s="43">
        <f t="shared" si="0"/>
        <v>2016</v>
      </c>
      <c r="B57" s="44">
        <f>IFERROR(IF(INDEX(J!$A$1:$ZZ$200,MATCH($A57,J!$A$1:$A$200,0),MATCH(B$8,J!$A$1:$ZZ$1,0))&lt;&gt;"",INDEX(J!$A$1:$ZZ$200,MATCH($A57,J!$A$1:$A$200,0),MATCH(B$8,J!$A$1:$ZZ$1,0)),""),"")</f>
        <v>3110.6362524094875</v>
      </c>
      <c r="C57" s="45">
        <f>IFERROR(IF(INDEX(J!$A$1:$ZZ$200,MATCH($A57,J!$A$1:$A$200,0),MATCH(C$8,J!$A$1:$ZZ$1,0))&lt;&gt;"",INDEX(J!$A$1:$ZZ$200,MATCH($A57,J!$A$1:$A$200,0),MATCH(C$8,J!$A$1:$ZZ$1,0)),""),"")</f>
        <v>37.694788450365721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1.2485920722067785</v>
      </c>
      <c r="G57" s="45">
        <f>IFERROR(IF(INDEX(J!$A$1:$ZZ$200,MATCH($A57,J!$A$1:$A$200,0),MATCH(G$8,J!$A$1:$ZZ$1,0))&lt;&gt;"",INDEX(J!$A$1:$ZZ$200,MATCH($A57,J!$A$1:$A$200,0),MATCH(G$8,J!$A$1:$ZZ$1,0)),""),"")</f>
        <v>0.45942860977686217</v>
      </c>
      <c r="H57" s="45">
        <f>IFERROR(IF(INDEX(J!$A$1:$ZZ$200,MATCH($A57,J!$A$1:$A$200,0),MATCH(H$8,J!$A$1:$ZZ$1,0))&lt;&gt;"",INDEX(J!$A$1:$ZZ$200,MATCH($A57,J!$A$1:$A$200,0),MATCH(H$8,J!$A$1:$ZZ$1,0)),""),"")</f>
        <v>0.24634116966161629</v>
      </c>
      <c r="I57" s="45">
        <f>IFERROR(IF(INDEX(J!$A$1:$ZZ$200,MATCH($A57,J!$A$1:$A$200,0),MATCH(I$8,J!$A$1:$ZZ$1,0))&lt;&gt;"",INDEX(J!$A$1:$ZZ$200,MATCH($A57,J!$A$1:$A$200,0),MATCH(I$8,J!$A$1:$ZZ$1,0)),""),"")</f>
        <v>0.32457871285504325</v>
      </c>
      <c r="J57" s="45">
        <f>IFERROR(IF(INDEX(J!$A$1:$ZZ$200,MATCH($A57,J!$A$1:$A$200,0),MATCH(J$8,J!$A$1:$ZZ$1,0))&lt;&gt;"",INDEX(J!$A$1:$ZZ$200,MATCH($A57,J!$A$1:$A$200,0),MATCH(J$8,J!$A$1:$ZZ$1,0)),""),"")</f>
        <v>0.21824357991325671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-0.5603800644803435</v>
      </c>
      <c r="N57" s="45">
        <f>IFERROR(IF(INDEX(J!$A$1:$ZZ$200,MATCH($A57,J!$A$1:$A$200,0),MATCH(N$8,J!$A$1:$ZZ$1,0))&lt;&gt;"",INDEX(J!$A$1:$ZZ$200,MATCH($A57,J!$A$1:$A$200,0),MATCH(N$8,J!$A$1:$ZZ$1,0)),""),"")</f>
        <v>-0.10225127113699481</v>
      </c>
      <c r="O57" s="45">
        <f>IFERROR(IF(INDEX(J!$A$1:$ZZ$200,MATCH($A57,J!$A$1:$A$200,0),MATCH(O$8,J!$A$1:$ZZ$1,0))&lt;&gt;"",INDEX(J!$A$1:$ZZ$200,MATCH($A57,J!$A$1:$A$200,0),MATCH(O$8,J!$A$1:$ZZ$1,0)),""),"")</f>
        <v>-0.45812879334334866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3.833872935846899</v>
      </c>
      <c r="S57" s="45">
        <f>IFERROR(IF(INDEX(J!$A$1:$ZZ$200,MATCH($A57,J!$A$1:$A$200,0),MATCH(S$8,J!$A$1:$ZZ$1,0))&lt;&gt;"",INDEX(J!$A$1:$ZZ$200,MATCH($A57,J!$A$1:$A$200,0),MATCH(S$8,J!$A$1:$ZZ$1,0)),""),"")</f>
        <v>69.097510859398611</v>
      </c>
      <c r="T57" s="45">
        <f>IFERROR(IF(INDEX(J!$A$1:$ZZ$200,MATCH($A57,J!$A$1:$A$200,0),MATCH(T$8,J!$A$1:$ZZ$1,0))&lt;&gt;"",INDEX(J!$A$1:$ZZ$200,MATCH($A57,J!$A$1:$A$200,0),MATCH(T$8,J!$A$1:$ZZ$1,0)),""),"")</f>
        <v>38.2721158714469</v>
      </c>
      <c r="U57" s="45">
        <f>IFERROR(IF(INDEX(J!$A$1:$ZZ$200,MATCH($A57,J!$A$1:$A$200,0),MATCH(U$8,J!$A$1:$ZZ$1,0))&lt;&gt;"",INDEX(J!$A$1:$ZZ$200,MATCH($A57,J!$A$1:$A$200,0),MATCH(U$8,J!$A$1:$ZZ$1,0)),""),"")</f>
        <v>9.9425116236458173</v>
      </c>
    </row>
    <row r="58" spans="1:21">
      <c r="A58" s="43">
        <f t="shared" si="0"/>
        <v>2017</v>
      </c>
      <c r="B58" s="44">
        <f>IFERROR(IF(INDEX(J!$A$1:$ZZ$200,MATCH($A58,J!$A$1:$A$200,0),MATCH(B$8,J!$A$1:$ZZ$1,0))&lt;&gt;"",INDEX(J!$A$1:$ZZ$200,MATCH($A58,J!$A$1:$A$200,0),MATCH(B$8,J!$A$1:$ZZ$1,0)),""),"")</f>
        <v>3152.2376451377258</v>
      </c>
      <c r="C58" s="45">
        <f>IFERROR(IF(INDEX(J!$A$1:$ZZ$200,MATCH($A58,J!$A$1:$A$200,0),MATCH(C$8,J!$A$1:$ZZ$1,0))&lt;&gt;"",INDEX(J!$A$1:$ZZ$200,MATCH($A58,J!$A$1:$A$200,0),MATCH(C$8,J!$A$1:$ZZ$1,0)),""),"")</f>
        <v>38.074020209158277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1.3214337423931735</v>
      </c>
      <c r="G58" s="45">
        <f>IFERROR(IF(INDEX(J!$A$1:$ZZ$200,MATCH($A58,J!$A$1:$A$200,0),MATCH(G$8,J!$A$1:$ZZ$1,0))&lt;&gt;"",INDEX(J!$A$1:$ZZ$200,MATCH($A58,J!$A$1:$A$200,0),MATCH(G$8,J!$A$1:$ZZ$1,0)),""),"")</f>
        <v>0.4902290552491797</v>
      </c>
      <c r="H58" s="45">
        <f>IFERROR(IF(INDEX(J!$A$1:$ZZ$200,MATCH($A58,J!$A$1:$A$200,0),MATCH(H$8,J!$A$1:$ZZ$1,0))&lt;&gt;"",INDEX(J!$A$1:$ZZ$200,MATCH($A58,J!$A$1:$A$200,0),MATCH(H$8,J!$A$1:$ZZ$1,0)),""),"")</f>
        <v>0.29273836120564056</v>
      </c>
      <c r="I58" s="45">
        <f>IFERROR(IF(INDEX(J!$A$1:$ZZ$200,MATCH($A58,J!$A$1:$A$200,0),MATCH(I$8,J!$A$1:$ZZ$1,0))&lt;&gt;"",INDEX(J!$A$1:$ZZ$200,MATCH($A58,J!$A$1:$A$200,0),MATCH(I$8,J!$A$1:$ZZ$1,0)),""),"")</f>
        <v>0.32182958428097663</v>
      </c>
      <c r="J58" s="45">
        <f>IFERROR(IF(INDEX(J!$A$1:$ZZ$200,MATCH($A58,J!$A$1:$A$200,0),MATCH(J$8,J!$A$1:$ZZ$1,0))&lt;&gt;"",INDEX(J!$A$1:$ZZ$200,MATCH($A58,J!$A$1:$A$200,0),MATCH(J$8,J!$A$1:$ZZ$1,0)),""),"")</f>
        <v>0.21663674165737667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0.74700236231283379</v>
      </c>
      <c r="N58" s="45">
        <f>IFERROR(IF(INDEX(J!$A$1:$ZZ$200,MATCH($A58,J!$A$1:$A$200,0),MATCH(N$8,J!$A$1:$ZZ$1,0))&lt;&gt;"",INDEX(J!$A$1:$ZZ$200,MATCH($A58,J!$A$1:$A$200,0),MATCH(N$8,J!$A$1:$ZZ$1,0)),""),"")</f>
        <v>4.7689177976088709E-2</v>
      </c>
      <c r="O58" s="45">
        <f>IFERROR(IF(INDEX(J!$A$1:$ZZ$200,MATCH($A58,J!$A$1:$A$200,0),MATCH(O$8,J!$A$1:$ZZ$1,0))&lt;&gt;"",INDEX(J!$A$1:$ZZ$200,MATCH($A58,J!$A$1:$A$200,0),MATCH(O$8,J!$A$1:$ZZ$1,0)),""),"")</f>
        <v>0.69931318433674505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3.4291372105996887</v>
      </c>
      <c r="S58" s="45">
        <f>IFERROR(IF(INDEX(J!$A$1:$ZZ$200,MATCH($A58,J!$A$1:$A$200,0),MATCH(S$8,J!$A$1:$ZZ$1,0))&lt;&gt;"",INDEX(J!$A$1:$ZZ$200,MATCH($A58,J!$A$1:$A$200,0),MATCH(S$8,J!$A$1:$ZZ$1,0)),""),"")</f>
        <v>69.380850067094684</v>
      </c>
      <c r="T58" s="45">
        <f>IFERROR(IF(INDEX(J!$A$1:$ZZ$200,MATCH($A58,J!$A$1:$A$200,0),MATCH(T$8,J!$A$1:$ZZ$1,0))&lt;&gt;"",INDEX(J!$A$1:$ZZ$200,MATCH($A58,J!$A$1:$A$200,0),MATCH(T$8,J!$A$1:$ZZ$1,0)),""),"")</f>
        <v>38.450980525821421</v>
      </c>
      <c r="U58" s="45">
        <f>IFERROR(IF(INDEX(J!$A$1:$ZZ$200,MATCH($A58,J!$A$1:$A$200,0),MATCH(U$8,J!$A$1:$ZZ$1,0))&lt;&gt;"",INDEX(J!$A$1:$ZZ$200,MATCH($A58,J!$A$1:$A$200,0),MATCH(U$8,J!$A$1:$ZZ$1,0)),""),"")</f>
        <v>9.656278954147929</v>
      </c>
    </row>
    <row r="59" spans="1:21">
      <c r="A59" s="43">
        <f t="shared" si="0"/>
        <v>2018</v>
      </c>
      <c r="B59" s="44">
        <f>IFERROR(IF(INDEX(J!$A$1:$ZZ$200,MATCH($A59,J!$A$1:$A$200,0),MATCH(B$8,J!$A$1:$ZZ$1,0))&lt;&gt;"",INDEX(J!$A$1:$ZZ$200,MATCH($A59,J!$A$1:$A$200,0),MATCH(B$8,J!$A$1:$ZZ$1,0)),""),"")</f>
        <v>3191.2832583724203</v>
      </c>
      <c r="C59" s="45">
        <f>IFERROR(IF(INDEX(J!$A$1:$ZZ$200,MATCH($A59,J!$A$1:$A$200,0),MATCH(C$8,J!$A$1:$ZZ$1,0))&lt;&gt;"",INDEX(J!$A$1:$ZZ$200,MATCH($A59,J!$A$1:$A$200,0),MATCH(C$8,J!$A$1:$ZZ$1,0)),""),"")</f>
        <v>38.440297649803313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1.2267031534211807</v>
      </c>
      <c r="G59" s="45">
        <f>IFERROR(IF(INDEX(J!$A$1:$ZZ$200,MATCH($A59,J!$A$1:$A$200,0),MATCH(G$8,J!$A$1:$ZZ$1,0))&lt;&gt;"",INDEX(J!$A$1:$ZZ$200,MATCH($A59,J!$A$1:$A$200,0),MATCH(G$8,J!$A$1:$ZZ$1,0)),""),"")</f>
        <v>0.5248765724159159</v>
      </c>
      <c r="H59" s="45">
        <f>IFERROR(IF(INDEX(J!$A$1:$ZZ$200,MATCH($A59,J!$A$1:$A$200,0),MATCH(H$8,J!$A$1:$ZZ$1,0))&lt;&gt;"",INDEX(J!$A$1:$ZZ$200,MATCH($A59,J!$A$1:$A$200,0),MATCH(H$8,J!$A$1:$ZZ$1,0)),""),"")</f>
        <v>0.17173019584241048</v>
      </c>
      <c r="I59" s="45">
        <f>IFERROR(IF(INDEX(J!$A$1:$ZZ$200,MATCH($A59,J!$A$1:$A$200,0),MATCH(I$8,J!$A$1:$ZZ$1,0))&lt;&gt;"",INDEX(J!$A$1:$ZZ$200,MATCH($A59,J!$A$1:$A$200,0),MATCH(I$8,J!$A$1:$ZZ$1,0)),""),"")</f>
        <v>0.30894643143091116</v>
      </c>
      <c r="J59" s="45">
        <f>IFERROR(IF(INDEX(J!$A$1:$ZZ$200,MATCH($A59,J!$A$1:$A$200,0),MATCH(J$8,J!$A$1:$ZZ$1,0))&lt;&gt;"",INDEX(J!$A$1:$ZZ$200,MATCH($A59,J!$A$1:$A$200,0),MATCH(J$8,J!$A$1:$ZZ$1,0)),""),"")</f>
        <v>0.22114995373194327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0.46426006467341618</v>
      </c>
      <c r="N59" s="45">
        <f>IFERROR(IF(INDEX(J!$A$1:$ZZ$200,MATCH($A59,J!$A$1:$A$200,0),MATCH(N$8,J!$A$1:$ZZ$1,0))&lt;&gt;"",INDEX(J!$A$1:$ZZ$200,MATCH($A59,J!$A$1:$A$200,0),MATCH(N$8,J!$A$1:$ZZ$1,0)),""),"")</f>
        <v>0.14823140003900001</v>
      </c>
      <c r="O59" s="45">
        <f>IFERROR(IF(INDEX(J!$A$1:$ZZ$200,MATCH($A59,J!$A$1:$A$200,0),MATCH(O$8,J!$A$1:$ZZ$1,0))&lt;&gt;"",INDEX(J!$A$1:$ZZ$200,MATCH($A59,J!$A$1:$A$200,0),MATCH(O$8,J!$A$1:$ZZ$1,0)),""),"")</f>
        <v>0.31602866463441615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3.053152054208625</v>
      </c>
      <c r="S59" s="45">
        <f>IFERROR(IF(INDEX(J!$A$1:$ZZ$200,MATCH($A59,J!$A$1:$A$200,0),MATCH(S$8,J!$A$1:$ZZ$1,0))&lt;&gt;"",INDEX(J!$A$1:$ZZ$200,MATCH($A59,J!$A$1:$A$200,0),MATCH(S$8,J!$A$1:$ZZ$1,0)),""),"")</f>
        <v>69.700809814727364</v>
      </c>
      <c r="T59" s="45">
        <f>IFERROR(IF(INDEX(J!$A$1:$ZZ$200,MATCH($A59,J!$A$1:$A$200,0),MATCH(T$8,J!$A$1:$ZZ$1,0))&lt;&gt;"",INDEX(J!$A$1:$ZZ$200,MATCH($A59,J!$A$1:$A$200,0),MATCH(T$8,J!$A$1:$ZZ$1,0)),""),"")</f>
        <v>38.516169336575246</v>
      </c>
      <c r="U59" s="45">
        <f>IFERROR(IF(INDEX(J!$A$1:$ZZ$200,MATCH($A59,J!$A$1:$A$200,0),MATCH(U$8,J!$A$1:$ZZ$1,0))&lt;&gt;"",INDEX(J!$A$1:$ZZ$200,MATCH($A59,J!$A$1:$A$200,0),MATCH(U$8,J!$A$1:$ZZ$1,0)),""),"")</f>
        <v>9.416930415013594</v>
      </c>
    </row>
    <row r="60" spans="1:21">
      <c r="A60" s="43">
        <f t="shared" si="0"/>
        <v>2019</v>
      </c>
      <c r="B60" s="44">
        <f>IFERROR(IF(INDEX(J!$A$1:$ZZ$200,MATCH($A60,J!$A$1:$A$200,0),MATCH(B$8,J!$A$1:$ZZ$1,0))&lt;&gt;"",INDEX(J!$A$1:$ZZ$200,MATCH($A60,J!$A$1:$A$200,0),MATCH(B$8,J!$A$1:$ZZ$1,0)),""),"")</f>
        <v>3219.5872960287365</v>
      </c>
      <c r="C60" s="45">
        <f>IFERROR(IF(INDEX(J!$A$1:$ZZ$200,MATCH($A60,J!$A$1:$A$200,0),MATCH(C$8,J!$A$1:$ZZ$1,0))&lt;&gt;"",INDEX(J!$A$1:$ZZ$200,MATCH($A60,J!$A$1:$A$200,0),MATCH(C$8,J!$A$1:$ZZ$1,0)),""),"")</f>
        <v>38.712451861042538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0.88141316929598768</v>
      </c>
      <c r="G60" s="45">
        <f>IFERROR(IF(INDEX(J!$A$1:$ZZ$200,MATCH($A60,J!$A$1:$A$200,0),MATCH(G$8,J!$A$1:$ZZ$1,0))&lt;&gt;"",INDEX(J!$A$1:$ZZ$200,MATCH($A60,J!$A$1:$A$200,0),MATCH(G$8,J!$A$1:$ZZ$1,0)),""),"")</f>
        <v>0.54507631490642439</v>
      </c>
      <c r="H60" s="45">
        <f>IFERROR(IF(INDEX(J!$A$1:$ZZ$200,MATCH($A60,J!$A$1:$A$200,0),MATCH(H$8,J!$A$1:$ZZ$1,0))&lt;&gt;"",INDEX(J!$A$1:$ZZ$200,MATCH($A60,J!$A$1:$A$200,0),MATCH(H$8,J!$A$1:$ZZ$1,0)),""),"")</f>
        <v>-0.17428055253228195</v>
      </c>
      <c r="I60" s="45">
        <f>IFERROR(IF(INDEX(J!$A$1:$ZZ$200,MATCH($A60,J!$A$1:$A$200,0),MATCH(I$8,J!$A$1:$ZZ$1,0))&lt;&gt;"",INDEX(J!$A$1:$ZZ$200,MATCH($A60,J!$A$1:$A$200,0),MATCH(I$8,J!$A$1:$ZZ$1,0)),""),"")</f>
        <v>0.29545486427190326</v>
      </c>
      <c r="J60" s="45">
        <f>IFERROR(IF(INDEX(J!$A$1:$ZZ$200,MATCH($A60,J!$A$1:$A$200,0),MATCH(J$8,J!$A$1:$ZZ$1,0))&lt;&gt;"",INDEX(J!$A$1:$ZZ$200,MATCH($A60,J!$A$1:$A$200,0),MATCH(J$8,J!$A$1:$ZZ$1,0)),""),"")</f>
        <v>0.21516254264994195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0.63291191925592516</v>
      </c>
      <c r="N60" s="45">
        <f>IFERROR(IF(INDEX(J!$A$1:$ZZ$200,MATCH($A60,J!$A$1:$A$200,0),MATCH(N$8,J!$A$1:$ZZ$1,0))&lt;&gt;"",INDEX(J!$A$1:$ZZ$200,MATCH($A60,J!$A$1:$A$200,0),MATCH(N$8,J!$A$1:$ZZ$1,0)),""),"")</f>
        <v>0.68665406501444481</v>
      </c>
      <c r="O60" s="45">
        <f>IFERROR(IF(INDEX(J!$A$1:$ZZ$200,MATCH($A60,J!$A$1:$A$200,0),MATCH(O$8,J!$A$1:$ZZ$1,0))&lt;&gt;"",INDEX(J!$A$1:$ZZ$200,MATCH($A60,J!$A$1:$A$200,0),MATCH(O$8,J!$A$1:$ZZ$1,0)),""),"")</f>
        <v>-5.3742145758519655E-2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2.7193215335827365</v>
      </c>
      <c r="S60" s="45">
        <f>IFERROR(IF(INDEX(J!$A$1:$ZZ$200,MATCH($A60,J!$A$1:$A$200,0),MATCH(S$8,J!$A$1:$ZZ$1,0))&lt;&gt;"",INDEX(J!$A$1:$ZZ$200,MATCH($A60,J!$A$1:$A$200,0),MATCH(S$8,J!$A$1:$ZZ$1,0)),""),"")</f>
        <v>69.82080798195112</v>
      </c>
      <c r="T60" s="45">
        <f>IFERROR(IF(INDEX(J!$A$1:$ZZ$200,MATCH($A60,J!$A$1:$A$200,0),MATCH(T$8,J!$A$1:$ZZ$1,0))&lt;&gt;"",INDEX(J!$A$1:$ZZ$200,MATCH($A60,J!$A$1:$A$200,0),MATCH(T$8,J!$A$1:$ZZ$1,0)),""),"")</f>
        <v>38.638587035385115</v>
      </c>
      <c r="U60" s="45">
        <f>IFERROR(IF(INDEX(J!$A$1:$ZZ$200,MATCH($A60,J!$A$1:$A$200,0),MATCH(U$8,J!$A$1:$ZZ$1,0))&lt;&gt;"",INDEX(J!$A$1:$ZZ$200,MATCH($A60,J!$A$1:$A$200,0),MATCH(U$8,J!$A$1:$ZZ$1,0)),""),"")</f>
        <v>9.1878878900987253</v>
      </c>
    </row>
    <row r="61" spans="1:21">
      <c r="A61" s="43">
        <f>IF(A60&lt;&gt;"",IF(INDEX(J!$A$1:$ZZ$200,MATCH(A60+1,J!$A$1:$A$200,0),MATCH(B$8,J!$A$1:$ZZ$1,0))&lt;&gt;"",A60+1,""),"")</f>
        <v>2020</v>
      </c>
      <c r="B61" s="44">
        <f>IFERROR(IF(INDEX(J!$A$1:$ZZ$200,MATCH($A61,J!$A$1:$A$200,0),MATCH(B$8,J!$A$1:$ZZ$1,0))&lt;&gt;"",INDEX(J!$A$1:$ZZ$200,MATCH($A61,J!$A$1:$A$200,0),MATCH(B$8,J!$A$1:$ZZ$1,0)),""),"")</f>
        <v>3238.4850771201559</v>
      </c>
      <c r="C61" s="45">
        <f>IFERROR(IF(INDEX(J!$A$1:$ZZ$200,MATCH($A61,J!$A$1:$A$200,0),MATCH(C$8,J!$A$1:$ZZ$1,0))&lt;&gt;"",INDEX(J!$A$1:$ZZ$200,MATCH($A61,J!$A$1:$A$200,0),MATCH(C$8,J!$A$1:$ZZ$1,0)),""),"")</f>
        <v>38.945149056828036</v>
      </c>
      <c r="D61" s="10"/>
      <c r="E61" s="43">
        <f>IF(E60&lt;&gt;"",IF(INDEX(J!$A$1:$ZZ$200,MATCH(E60+1,J!$A$1:$A$200,0),MATCH(F$8,J!$A$1:$ZZ$1,0))&lt;&gt;"",E60+1,""),"")</f>
        <v>2020</v>
      </c>
      <c r="F61" s="45">
        <f>IFERROR(IF(INDEX(J!$A$1:$ZZ$200,MATCH($A61,J!$A$1:$A$200,0),MATCH(F$8,J!$A$1:$ZZ$1,0))&lt;&gt;"",INDEX(J!$A$1:$ZZ$200,MATCH($A61,J!$A$1:$A$200,0),MATCH(F$8,J!$A$1:$ZZ$1,0)),""),"")</f>
        <v>0.58856682615604761</v>
      </c>
      <c r="G61" s="45">
        <f>IFERROR(IF(INDEX(J!$A$1:$ZZ$200,MATCH($A61,J!$A$1:$A$200,0),MATCH(G$8,J!$A$1:$ZZ$1,0))&lt;&gt;"",INDEX(J!$A$1:$ZZ$200,MATCH($A61,J!$A$1:$A$200,0),MATCH(G$8,J!$A$1:$ZZ$1,0)),""),"")</f>
        <v>0.47570484689235054</v>
      </c>
      <c r="H61" s="45">
        <f>IFERROR(IF(INDEX(J!$A$1:$ZZ$200,MATCH($A61,J!$A$1:$A$200,0),MATCH(H$8,J!$A$1:$ZZ$1,0))&lt;&gt;"",INDEX(J!$A$1:$ZZ$200,MATCH($A61,J!$A$1:$A$200,0),MATCH(H$8,J!$A$1:$ZZ$1,0)),""),"")</f>
        <v>-0.39567367896469025</v>
      </c>
      <c r="I61" s="45">
        <f>IFERROR(IF(INDEX(J!$A$1:$ZZ$200,MATCH($A61,J!$A$1:$A$200,0),MATCH(I$8,J!$A$1:$ZZ$1,0))&lt;&gt;"",INDEX(J!$A$1:$ZZ$200,MATCH($A61,J!$A$1:$A$200,0),MATCH(I$8,J!$A$1:$ZZ$1,0)),""),"")</f>
        <v>0.29058515172482657</v>
      </c>
      <c r="J61" s="45">
        <f>IFERROR(IF(INDEX(J!$A$1:$ZZ$200,MATCH($A61,J!$A$1:$A$200,0),MATCH(J$8,J!$A$1:$ZZ$1,0))&lt;&gt;"",INDEX(J!$A$1:$ZZ$200,MATCH($A61,J!$A$1:$A$200,0),MATCH(J$8,J!$A$1:$ZZ$1,0)),""),"")</f>
        <v>0.21795050650356074</v>
      </c>
      <c r="K61" s="10"/>
      <c r="L61" s="43">
        <f>IF(L60&lt;&gt;"",IF(INDEX(J!$A$1:$ZZ$200,MATCH(L60+1,J!$A$1:$A$200,0),MATCH(M$8,J!$A$1:$ZZ$1,0))&lt;&gt;"",L60+1,""),"")</f>
        <v>2020</v>
      </c>
      <c r="M61" s="45">
        <f>IFERROR(IF(INDEX(J!$A$1:$ZZ$200,MATCH($A61,J!$A$1:$A$200,0),MATCH(M$8,J!$A$1:$ZZ$1,0))&lt;&gt;"",INDEX(J!$A$1:$ZZ$200,MATCH($A61,J!$A$1:$A$200,0),MATCH(M$8,J!$A$1:$ZZ$1,0)),""),"")</f>
        <v>-3.8844374623758031</v>
      </c>
      <c r="N61" s="45">
        <f>IFERROR(IF(INDEX(J!$A$1:$ZZ$200,MATCH($A61,J!$A$1:$A$200,0),MATCH(N$8,J!$A$1:$ZZ$1,0))&lt;&gt;"",INDEX(J!$A$1:$ZZ$200,MATCH($A61,J!$A$1:$A$200,0),MATCH(N$8,J!$A$1:$ZZ$1,0)),""),"")</f>
        <v>-2.01766183242724</v>
      </c>
      <c r="O61" s="45">
        <f>IFERROR(IF(INDEX(J!$A$1:$ZZ$200,MATCH($A61,J!$A$1:$A$200,0),MATCH(O$8,J!$A$1:$ZZ$1,0))&lt;&gt;"",INDEX(J!$A$1:$ZZ$200,MATCH($A61,J!$A$1:$A$200,0),MATCH(O$8,J!$A$1:$ZZ$1,0)),""),"")</f>
        <v>-1.8667756299485632</v>
      </c>
      <c r="P61" s="10"/>
      <c r="Q61" s="43">
        <f>IF(Q60&lt;&gt;"",IF(INDEX(J!$A$1:$ZZ$200,MATCH(Q60+1,J!$A$1:$A$200,0),MATCH(R$8,J!$A$1:$ZZ$1,0))&lt;&gt;"",Q60+1,""),"")</f>
        <v>2020</v>
      </c>
      <c r="R61" s="45">
        <f>IFERROR(IF(INDEX(J!$A$1:$ZZ$200,MATCH($A61,J!$A$1:$A$200,0),MATCH(R$8,J!$A$1:$ZZ$1,0))&lt;&gt;"",INDEX(J!$A$1:$ZZ$200,MATCH($A61,J!$A$1:$A$200,0),MATCH(R$8,J!$A$1:$ZZ$1,0)),""),"")</f>
        <v>2.5182953588224697</v>
      </c>
      <c r="S61" s="45">
        <f>IFERROR(IF(INDEX(J!$A$1:$ZZ$200,MATCH($A61,J!$A$1:$A$200,0),MATCH(S$8,J!$A$1:$ZZ$1,0))&lt;&gt;"",INDEX(J!$A$1:$ZZ$200,MATCH($A61,J!$A$1:$A$200,0),MATCH(S$8,J!$A$1:$ZZ$1,0)),""),"")</f>
        <v>69.641159477486752</v>
      </c>
      <c r="T61" s="45">
        <f>IFERROR(IF(INDEX(J!$A$1:$ZZ$200,MATCH($A61,J!$A$1:$A$200,0),MATCH(T$8,J!$A$1:$ZZ$1,0))&lt;&gt;"",INDEX(J!$A$1:$ZZ$200,MATCH($A61,J!$A$1:$A$200,0),MATCH(T$8,J!$A$1:$ZZ$1,0)),""),"")</f>
        <v>38.489991482746738</v>
      </c>
      <c r="U61" s="45">
        <f>IFERROR(IF(INDEX(J!$A$1:$ZZ$200,MATCH($A61,J!$A$1:$A$200,0),MATCH(U$8,J!$A$1:$ZZ$1,0))&lt;&gt;"",INDEX(J!$A$1:$ZZ$200,MATCH($A61,J!$A$1:$A$200,0),MATCH(U$8,J!$A$1:$ZZ$1,0)),""),"")</f>
        <v>9.0303907380607829</v>
      </c>
    </row>
    <row r="62" spans="1:21">
      <c r="A62" s="43">
        <f>IF(A61&lt;&gt;"",IF(INDEX(J!$A$1:$ZZ$200,MATCH(A61+1,J!$A$1:$A$200,0),MATCH(B$8,J!$A$1:$ZZ$1,0))&lt;&gt;"",A61+1,""),"")</f>
        <v>2021</v>
      </c>
      <c r="B62" s="44">
        <f>IFERROR(IF(INDEX(J!$A$1:$ZZ$200,MATCH($A62,J!$A$1:$A$200,0),MATCH(B$8,J!$A$1:$ZZ$1,0))&lt;&gt;"",INDEX(J!$A$1:$ZZ$200,MATCH($A62,J!$A$1:$A$200,0),MATCH(B$8,J!$A$1:$ZZ$1,0)),""),"")</f>
        <v>3251.227906826146</v>
      </c>
      <c r="C62" s="45">
        <f>IFERROR(IF(INDEX(J!$A$1:$ZZ$200,MATCH($A62,J!$A$1:$A$200,0),MATCH(C$8,J!$A$1:$ZZ$1,0))&lt;&gt;"",INDEX(J!$A$1:$ZZ$200,MATCH($A62,J!$A$1:$A$200,0),MATCH(C$8,J!$A$1:$ZZ$1,0)),""),"")</f>
        <v>39.059829924279292</v>
      </c>
      <c r="D62" s="10"/>
      <c r="E62" s="43">
        <f>IF(E61&lt;&gt;"",IF(INDEX(J!$A$1:$ZZ$200,MATCH(E61+1,J!$A$1:$A$200,0),MATCH(F$8,J!$A$1:$ZZ$1,0))&lt;&gt;"",E61+1,""),"")</f>
        <v>2021</v>
      </c>
      <c r="F62" s="45">
        <f>IFERROR(IF(INDEX(J!$A$1:$ZZ$200,MATCH($A62,J!$A$1:$A$200,0),MATCH(F$8,J!$A$1:$ZZ$1,0))&lt;&gt;"",INDEX(J!$A$1:$ZZ$200,MATCH($A62,J!$A$1:$A$200,0),MATCH(F$8,J!$A$1:$ZZ$1,0)),""),"")</f>
        <v>0.40211906952121845</v>
      </c>
      <c r="G62" s="45">
        <f>IFERROR(IF(INDEX(J!$A$1:$ZZ$200,MATCH($A62,J!$A$1:$A$200,0),MATCH(G$8,J!$A$1:$ZZ$1,0))&lt;&gt;"",INDEX(J!$A$1:$ZZ$200,MATCH($A62,J!$A$1:$A$200,0),MATCH(G$8,J!$A$1:$ZZ$1,0)),""),"")</f>
        <v>0.37132877737497316</v>
      </c>
      <c r="H62" s="45">
        <f>IFERROR(IF(INDEX(J!$A$1:$ZZ$200,MATCH($A62,J!$A$1:$A$200,0),MATCH(H$8,J!$A$1:$ZZ$1,0))&lt;&gt;"",INDEX(J!$A$1:$ZZ$200,MATCH($A62,J!$A$1:$A$200,0),MATCH(H$8,J!$A$1:$ZZ$1,0)),""),"")</f>
        <v>-0.48053841304823663</v>
      </c>
      <c r="I62" s="45">
        <f>IFERROR(IF(INDEX(J!$A$1:$ZZ$200,MATCH($A62,J!$A$1:$A$200,0),MATCH(I$8,J!$A$1:$ZZ$1,0))&lt;&gt;"",INDEX(J!$A$1:$ZZ$200,MATCH($A62,J!$A$1:$A$200,0),MATCH(I$8,J!$A$1:$ZZ$1,0)),""),"")</f>
        <v>0.2880948518792934</v>
      </c>
      <c r="J62" s="45">
        <f>IFERROR(IF(INDEX(J!$A$1:$ZZ$200,MATCH($A62,J!$A$1:$A$200,0),MATCH(J$8,J!$A$1:$ZZ$1,0))&lt;&gt;"",INDEX(J!$A$1:$ZZ$200,MATCH($A62,J!$A$1:$A$200,0),MATCH(J$8,J!$A$1:$ZZ$1,0)),""),"")</f>
        <v>0.22323385331518852</v>
      </c>
      <c r="K62" s="10"/>
      <c r="L62" s="43">
        <f>IF(L61&lt;&gt;"",IF(INDEX(J!$A$1:$ZZ$200,MATCH(L61+1,J!$A$1:$A$200,0),MATCH(M$8,J!$A$1:$ZZ$1,0))&lt;&gt;"",L61+1,""),"")</f>
        <v>2021</v>
      </c>
      <c r="M62" s="45">
        <f>IFERROR(IF(INDEX(J!$A$1:$ZZ$200,MATCH($A62,J!$A$1:$A$200,0),MATCH(M$8,J!$A$1:$ZZ$1,0))&lt;&gt;"",INDEX(J!$A$1:$ZZ$200,MATCH($A62,J!$A$1:$A$200,0),MATCH(M$8,J!$A$1:$ZZ$1,0)),""),"")</f>
        <v>-1.2613649780145821</v>
      </c>
      <c r="N62" s="45">
        <f>IFERROR(IF(INDEX(J!$A$1:$ZZ$200,MATCH($A62,J!$A$1:$A$200,0),MATCH(N$8,J!$A$1:$ZZ$1,0))&lt;&gt;"",INDEX(J!$A$1:$ZZ$200,MATCH($A62,J!$A$1:$A$200,0),MATCH(N$8,J!$A$1:$ZZ$1,0)),""),"")</f>
        <v>-1.3162951328277033</v>
      </c>
      <c r="O62" s="45">
        <f>IFERROR(IF(INDEX(J!$A$1:$ZZ$200,MATCH($A62,J!$A$1:$A$200,0),MATCH(O$8,J!$A$1:$ZZ$1,0))&lt;&gt;"",INDEX(J!$A$1:$ZZ$200,MATCH($A62,J!$A$1:$A$200,0),MATCH(O$8,J!$A$1:$ZZ$1,0)),""),"")</f>
        <v>5.4930154813121135E-2</v>
      </c>
      <c r="P62" s="10"/>
      <c r="Q62" s="43">
        <f>IF(Q61&lt;&gt;"",IF(INDEX(J!$A$1:$ZZ$200,MATCH(Q61+1,J!$A$1:$A$200,0),MATCH(R$8,J!$A$1:$ZZ$1,0))&lt;&gt;"",Q61+1,""),"")</f>
        <v>2021</v>
      </c>
      <c r="R62" s="45">
        <f>IFERROR(IF(INDEX(J!$A$1:$ZZ$200,MATCH($A62,J!$A$1:$A$200,0),MATCH(R$8,J!$A$1:$ZZ$1,0))&lt;&gt;"",INDEX(J!$A$1:$ZZ$200,MATCH($A62,J!$A$1:$A$200,0),MATCH(R$8,J!$A$1:$ZZ$1,0)),""),"")</f>
        <v>2.450190157050435</v>
      </c>
      <c r="S62" s="45">
        <f>IFERROR(IF(INDEX(J!$A$1:$ZZ$200,MATCH($A62,J!$A$1:$A$200,0),MATCH(S$8,J!$A$1:$ZZ$1,0))&lt;&gt;"",INDEX(J!$A$1:$ZZ$200,MATCH($A62,J!$A$1:$A$200,0),MATCH(S$8,J!$A$1:$ZZ$1,0)),""),"")</f>
        <v>69.552710645879444</v>
      </c>
      <c r="T62" s="45">
        <f>IFERROR(IF(INDEX(J!$A$1:$ZZ$200,MATCH($A62,J!$A$1:$A$200,0),MATCH(T$8,J!$A$1:$ZZ$1,0))&lt;&gt;"",INDEX(J!$A$1:$ZZ$200,MATCH($A62,J!$A$1:$A$200,0),MATCH(T$8,J!$A$1:$ZZ$1,0)),""),"")</f>
        <v>38.473671263350781</v>
      </c>
      <c r="U62" s="45">
        <f>IFERROR(IF(INDEX(J!$A$1:$ZZ$200,MATCH($A62,J!$A$1:$A$200,0),MATCH(U$8,J!$A$1:$ZZ$1,0))&lt;&gt;"",INDEX(J!$A$1:$ZZ$200,MATCH($A62,J!$A$1:$A$200,0),MATCH(U$8,J!$A$1:$ZZ$1,0)),""),"")</f>
        <v>8.7994664295242337</v>
      </c>
    </row>
    <row r="63" spans="1:21">
      <c r="A63" s="43">
        <f>IF(A62&lt;&gt;"",IF(INDEX(J!$A$1:$ZZ$200,MATCH(A62+1,J!$A$1:$A$200,0),MATCH(B$8,J!$A$1:$ZZ$1,0))&lt;&gt;"",A62+1,""),"")</f>
        <v>2022</v>
      </c>
      <c r="B63" s="44">
        <f>IFERROR(IF(INDEX(J!$A$1:$ZZ$200,MATCH($A63,J!$A$1:$A$200,0),MATCH(B$8,J!$A$1:$ZZ$1,0))&lt;&gt;"",INDEX(J!$A$1:$ZZ$200,MATCH($A63,J!$A$1:$A$200,0),MATCH(B$8,J!$A$1:$ZZ$1,0)),""),"")</f>
        <v>3264.5872657023701</v>
      </c>
      <c r="C63" s="45">
        <f>IFERROR(IF(INDEX(J!$A$1:$ZZ$200,MATCH($A63,J!$A$1:$A$200,0),MATCH(C$8,J!$A$1:$ZZ$1,0))&lt;&gt;"",INDEX(J!$A$1:$ZZ$200,MATCH($A63,J!$A$1:$A$200,0),MATCH(C$8,J!$A$1:$ZZ$1,0)),""),"")</f>
        <v>38.752398034504921</v>
      </c>
      <c r="D63" s="10"/>
      <c r="E63" s="43">
        <f>IF(E62&lt;&gt;"",IF(INDEX(J!$A$1:$ZZ$200,MATCH(E62+1,J!$A$1:$A$200,0),MATCH(F$8,J!$A$1:$ZZ$1,0))&lt;&gt;"",E62+1,""),"")</f>
        <v>2022</v>
      </c>
      <c r="F63" s="45">
        <f>IFERROR(IF(INDEX(J!$A$1:$ZZ$200,MATCH($A63,J!$A$1:$A$200,0),MATCH(F$8,J!$A$1:$ZZ$1,0))&lt;&gt;"",INDEX(J!$A$1:$ZZ$200,MATCH($A63,J!$A$1:$A$200,0),MATCH(F$8,J!$A$1:$ZZ$1,0)),""),"")</f>
        <v>0.43196357032491328</v>
      </c>
      <c r="G63" s="45">
        <f>IFERROR(IF(INDEX(J!$A$1:$ZZ$200,MATCH($A63,J!$A$1:$A$200,0),MATCH(G$8,J!$A$1:$ZZ$1,0))&lt;&gt;"",INDEX(J!$A$1:$ZZ$200,MATCH($A63,J!$A$1:$A$200,0),MATCH(G$8,J!$A$1:$ZZ$1,0)),""),"")</f>
        <v>0.35657209995942019</v>
      </c>
      <c r="H63" s="45">
        <f>IFERROR(IF(INDEX(J!$A$1:$ZZ$200,MATCH($A63,J!$A$1:$A$200,0),MATCH(H$8,J!$A$1:$ZZ$1,0))&lt;&gt;"",INDEX(J!$A$1:$ZZ$200,MATCH($A63,J!$A$1:$A$200,0),MATCH(H$8,J!$A$1:$ZZ$1,0)),""),"")</f>
        <v>-0.4295400788197935</v>
      </c>
      <c r="I63" s="45">
        <f>IFERROR(IF(INDEX(J!$A$1:$ZZ$200,MATCH($A63,J!$A$1:$A$200,0),MATCH(I$8,J!$A$1:$ZZ$1,0))&lt;&gt;"",INDEX(J!$A$1:$ZZ$200,MATCH($A63,J!$A$1:$A$200,0),MATCH(I$8,J!$A$1:$ZZ$1,0)),""),"")</f>
        <v>0.28322520778408489</v>
      </c>
      <c r="J63" s="45">
        <f>IFERROR(IF(INDEX(J!$A$1:$ZZ$200,MATCH($A63,J!$A$1:$A$200,0),MATCH(J$8,J!$A$1:$ZZ$1,0))&lt;&gt;"",INDEX(J!$A$1:$ZZ$200,MATCH($A63,J!$A$1:$A$200,0),MATCH(J$8,J!$A$1:$ZZ$1,0)),""),"")</f>
        <v>0.22170634140120171</v>
      </c>
      <c r="K63" s="10"/>
      <c r="L63" s="43">
        <f>IF(L62&lt;&gt;"",IF(INDEX(J!$A$1:$ZZ$200,MATCH(L62+1,J!$A$1:$A$200,0),MATCH(M$8,J!$A$1:$ZZ$1,0))&lt;&gt;"",L62+1,""),"")</f>
        <v>2022</v>
      </c>
      <c r="M63" s="45">
        <f>IFERROR(IF(INDEX(J!$A$1:$ZZ$200,MATCH($A63,J!$A$1:$A$200,0),MATCH(M$8,J!$A$1:$ZZ$1,0))&lt;&gt;"",INDEX(J!$A$1:$ZZ$200,MATCH($A63,J!$A$1:$A$200,0),MATCH(M$8,J!$A$1:$ZZ$1,0)),""),"")</f>
        <v>3.5770547947647488E-2</v>
      </c>
      <c r="N63" s="45">
        <f>IFERROR(IF(INDEX(J!$A$1:$ZZ$200,MATCH($A63,J!$A$1:$A$200,0),MATCH(N$8,J!$A$1:$ZZ$1,0))&lt;&gt;"",INDEX(J!$A$1:$ZZ$200,MATCH($A63,J!$A$1:$A$200,0),MATCH(N$8,J!$A$1:$ZZ$1,0)),""),"")</f>
        <v>-1.309586866297437E-2</v>
      </c>
      <c r="O63" s="45">
        <f>IFERROR(IF(INDEX(J!$A$1:$ZZ$200,MATCH($A63,J!$A$1:$A$200,0),MATCH(O$8,J!$A$1:$ZZ$1,0))&lt;&gt;"",INDEX(J!$A$1:$ZZ$200,MATCH($A63,J!$A$1:$A$200,0),MATCH(O$8,J!$A$1:$ZZ$1,0)),""),"")</f>
        <v>4.8866416610621854E-2</v>
      </c>
      <c r="P63" s="10"/>
      <c r="Q63" s="43">
        <f>IF(Q62&lt;&gt;"",IF(INDEX(J!$A$1:$ZZ$200,MATCH(Q62+1,J!$A$1:$A$200,0),MATCH(R$8,J!$A$1:$ZZ$1,0))&lt;&gt;"",Q62+1,""),"")</f>
        <v>2022</v>
      </c>
      <c r="R63" s="45">
        <f>IFERROR(IF(INDEX(J!$A$1:$ZZ$200,MATCH($A63,J!$A$1:$A$200,0),MATCH(R$8,J!$A$1:$ZZ$1,0))&lt;&gt;"",INDEX(J!$A$1:$ZZ$200,MATCH($A63,J!$A$1:$A$200,0),MATCH(R$8,J!$A$1:$ZZ$1,0)),""),"")</f>
        <v>2.4339174934418244</v>
      </c>
      <c r="S63" s="45">
        <f>IFERROR(IF(INDEX(J!$A$1:$ZZ$200,MATCH($A63,J!$A$1:$A$200,0),MATCH(S$8,J!$A$1:$ZZ$1,0))&lt;&gt;"",INDEX(J!$A$1:$ZZ$200,MATCH($A63,J!$A$1:$A$200,0),MATCH(S$8,J!$A$1:$ZZ$1,0)),""),"")</f>
        <v>69.527760678335341</v>
      </c>
      <c r="T63" s="45">
        <f>IFERROR(IF(INDEX(J!$A$1:$ZZ$200,MATCH($A63,J!$A$1:$A$200,0),MATCH(T$8,J!$A$1:$ZZ$1,0))&lt;&gt;"",INDEX(J!$A$1:$ZZ$200,MATCH($A63,J!$A$1:$A$200,0),MATCH(T$8,J!$A$1:$ZZ$1,0)),""),"")</f>
        <v>38.657659995589697</v>
      </c>
      <c r="U63" s="45">
        <f>IFERROR(IF(INDEX(J!$A$1:$ZZ$200,MATCH($A63,J!$A$1:$A$200,0),MATCH(U$8,J!$A$1:$ZZ$1,0))&lt;&gt;"",INDEX(J!$A$1:$ZZ$200,MATCH($A63,J!$A$1:$A$200,0),MATCH(U$8,J!$A$1:$ZZ$1,0)),""),"")</f>
        <v>8.5758174237436897</v>
      </c>
    </row>
    <row r="64" spans="1:21">
      <c r="A64" s="43">
        <f>IF(A63&lt;&gt;"",IF(INDEX(J!$A$1:$ZZ$200,MATCH(A63+1,J!$A$1:$A$200,0),MATCH(B$8,J!$A$1:$ZZ$1,0))&lt;&gt;"",A63+1,""),"")</f>
        <v>2023</v>
      </c>
      <c r="B64" s="44">
        <f>IFERROR(IF(INDEX(J!$A$1:$ZZ$200,MATCH($A64,J!$A$1:$A$200,0),MATCH(B$8,J!$A$1:$ZZ$1,0))&lt;&gt;"",INDEX(J!$A$1:$ZZ$200,MATCH($A64,J!$A$1:$A$200,0),MATCH(B$8,J!$A$1:$ZZ$1,0)),""),"")</f>
        <v>3287.1509318390936</v>
      </c>
      <c r="C64" s="45">
        <f>IFERROR(IF(INDEX(J!$A$1:$ZZ$200,MATCH($A64,J!$A$1:$A$200,0),MATCH(C$8,J!$A$1:$ZZ$1,0))&lt;&gt;"",INDEX(J!$A$1:$ZZ$200,MATCH($A64,J!$A$1:$A$200,0),MATCH(C$8,J!$A$1:$ZZ$1,0)),""),"")</f>
        <v>38.912476775385684</v>
      </c>
      <c r="D64" s="10"/>
      <c r="E64" s="43">
        <f>IF(E63&lt;&gt;"",IF(INDEX(J!$A$1:$ZZ$200,MATCH(E63+1,J!$A$1:$A$200,0),MATCH(F$8,J!$A$1:$ZZ$1,0))&lt;&gt;"",E63+1,""),"")</f>
        <v>2023</v>
      </c>
      <c r="F64" s="45">
        <f>IFERROR(IF(INDEX(J!$A$1:$ZZ$200,MATCH($A64,J!$A$1:$A$200,0),MATCH(F$8,J!$A$1:$ZZ$1,0))&lt;&gt;"",INDEX(J!$A$1:$ZZ$200,MATCH($A64,J!$A$1:$A$200,0),MATCH(F$8,J!$A$1:$ZZ$1,0)),""),"")</f>
        <v>0.68949521420384752</v>
      </c>
      <c r="G64" s="45">
        <f>IFERROR(IF(INDEX(J!$A$1:$ZZ$200,MATCH($A64,J!$A$1:$A$200,0),MATCH(G$8,J!$A$1:$ZZ$1,0))&lt;&gt;"",INDEX(J!$A$1:$ZZ$200,MATCH($A64,J!$A$1:$A$200,0),MATCH(G$8,J!$A$1:$ZZ$1,0)),""),"")</f>
        <v>0.39009013076076254</v>
      </c>
      <c r="H64" s="45">
        <f>IFERROR(IF(INDEX(J!$A$1:$ZZ$200,MATCH($A64,J!$A$1:$A$200,0),MATCH(H$8,J!$A$1:$ZZ$1,0))&lt;&gt;"",INDEX(J!$A$1:$ZZ$200,MATCH($A64,J!$A$1:$A$200,0),MATCH(H$8,J!$A$1:$ZZ$1,0)),""),"")</f>
        <v>-0.19591293092275011</v>
      </c>
      <c r="I64" s="45">
        <f>IFERROR(IF(INDEX(J!$A$1:$ZZ$200,MATCH($A64,J!$A$1:$A$200,0),MATCH(I$8,J!$A$1:$ZZ$1,0))&lt;&gt;"",INDEX(J!$A$1:$ZZ$200,MATCH($A64,J!$A$1:$A$200,0),MATCH(I$8,J!$A$1:$ZZ$1,0)),""),"")</f>
        <v>0.27505414025409891</v>
      </c>
      <c r="J64" s="46">
        <f>IFERROR(IF(INDEX(J!$A$1:$ZZ$200,MATCH($A64,J!$A$1:$A$200,0),MATCH(J$8,J!$A$1:$ZZ$1,0))&lt;&gt;"",INDEX(J!$A$1:$ZZ$200,MATCH($A64,J!$A$1:$A$200,0),MATCH(J$8,J!$A$1:$ZZ$1,0)),""),"")</f>
        <v>0.2202638741117362</v>
      </c>
      <c r="K64" s="10"/>
      <c r="L64" s="43">
        <f>IF(L63&lt;&gt;"",IF(INDEX(J!$A$1:$ZZ$200,MATCH(L63+1,J!$A$1:$A$200,0),MATCH(M$8,J!$A$1:$ZZ$1,0))&lt;&gt;"",L63+1,""),"")</f>
        <v>2023</v>
      </c>
      <c r="M64" s="45">
        <f>IFERROR(IF(INDEX(J!$A$1:$ZZ$200,MATCH($A64,J!$A$1:$A$200,0),MATCH(M$8,J!$A$1:$ZZ$1,0))&lt;&gt;"",INDEX(J!$A$1:$ZZ$200,MATCH($A64,J!$A$1:$A$200,0),MATCH(M$8,J!$A$1:$ZZ$1,0)),""),"")</f>
        <v>-1.2463194009662715</v>
      </c>
      <c r="N64" s="45">
        <f>IFERROR(IF(INDEX(J!$A$1:$ZZ$200,MATCH($A64,J!$A$1:$A$200,0),MATCH(N$8,J!$A$1:$ZZ$1,0))&lt;&gt;"",INDEX(J!$A$1:$ZZ$200,MATCH($A64,J!$A$1:$A$200,0),MATCH(N$8,J!$A$1:$ZZ$1,0)),""),"")</f>
        <v>0.34654127386041</v>
      </c>
      <c r="O64" s="45">
        <f>IFERROR(IF(INDEX(J!$A$1:$ZZ$200,MATCH($A64,J!$A$1:$A$200,0),MATCH(O$8,J!$A$1:$ZZ$1,0))&lt;&gt;"",INDEX(J!$A$1:$ZZ$200,MATCH($A64,J!$A$1:$A$200,0),MATCH(O$8,J!$A$1:$ZZ$1,0)),""),"")</f>
        <v>-1.5928606748266816</v>
      </c>
      <c r="P64" s="10"/>
      <c r="Q64" s="43">
        <f>IF(Q63&lt;&gt;"",IF(INDEX(J!$A$1:$ZZ$200,MATCH(Q63+1,J!$A$1:$A$200,0),MATCH(R$8,J!$A$1:$ZZ$1,0))&lt;&gt;"",Q63+1,""),"")</f>
        <v>2023</v>
      </c>
      <c r="R64" s="45">
        <f>IFERROR(IF(INDEX(J!$A$1:$ZZ$200,MATCH($A64,J!$A$1:$A$200,0),MATCH(R$8,J!$A$1:$ZZ$1,0))&lt;&gt;"",INDEX(J!$A$1:$ZZ$200,MATCH($A64,J!$A$1:$A$200,0),MATCH(R$8,J!$A$1:$ZZ$1,0)),""),"")</f>
        <v>2.3989814422272091</v>
      </c>
      <c r="S64" s="45">
        <f>IFERROR(IF(INDEX(J!$A$1:$ZZ$200,MATCH($A64,J!$A$1:$A$200,0),MATCH(S$8,J!$A$1:$ZZ$1,0))&lt;&gt;"",INDEX(J!$A$1:$ZZ$200,MATCH($A64,J!$A$1:$A$200,0),MATCH(S$8,J!$A$1:$ZZ$1,0)),""),"")</f>
        <v>69.424836384206941</v>
      </c>
      <c r="T64" s="45">
        <f>IFERROR(IF(INDEX(J!$A$1:$ZZ$200,MATCH($A64,J!$A$1:$A$200,0),MATCH(T$8,J!$A$1:$ZZ$1,0))&lt;&gt;"",INDEX(J!$A$1:$ZZ$200,MATCH($A64,J!$A$1:$A$200,0),MATCH(T$8,J!$A$1:$ZZ$1,0)),""),"")</f>
        <v>38.739250605169168</v>
      </c>
      <c r="U64" s="45">
        <f>IFERROR(IF(INDEX(J!$A$1:$ZZ$200,MATCH($A64,J!$A$1:$A$200,0),MATCH(U$8,J!$A$1:$ZZ$1,0))&lt;&gt;"",INDEX(J!$A$1:$ZZ$200,MATCH($A64,J!$A$1:$A$200,0),MATCH(U$8,J!$A$1:$ZZ$1,0)),""),"")</f>
        <v>8.4824552296535387</v>
      </c>
    </row>
    <row r="65" spans="1:21">
      <c r="A65" s="43">
        <f>IF(A64&lt;&gt;"",IF(INDEX(J!$A$1:$ZZ$200,MATCH(A64+1,J!$A$1:$A$200,0),MATCH(B$8,J!$A$1:$ZZ$1,0))&lt;&gt;"",A64+1,""),"")</f>
        <v>2024</v>
      </c>
      <c r="B65" s="44">
        <f>IFERROR(IF(INDEX(J!$A$1:$ZZ$200,MATCH($A65,J!$A$1:$A$200,0),MATCH(B$8,J!$A$1:$ZZ$1,0))&lt;&gt;"",INDEX(J!$A$1:$ZZ$200,MATCH($A65,J!$A$1:$A$200,0),MATCH(B$8,J!$A$1:$ZZ$1,0)),""),"")</f>
        <v>3298.7143592965822</v>
      </c>
      <c r="C65" s="45">
        <f>IFERROR(IF(INDEX(J!$A$1:$ZZ$200,MATCH($A65,J!$A$1:$A$200,0),MATCH(C$8,J!$A$1:$ZZ$1,0))&lt;&gt;"",INDEX(J!$A$1:$ZZ$200,MATCH($A65,J!$A$1:$A$200,0),MATCH(C$8,J!$A$1:$ZZ$1,0)),""),"")</f>
        <v>38.982311196497577</v>
      </c>
      <c r="D65" s="10"/>
      <c r="E65" s="43">
        <f>IF(E64&lt;&gt;"",IF(INDEX(J!$A$1:$ZZ$200,MATCH(E64+1,J!$A$1:$A$200,0),MATCH(F$8,J!$A$1:$ZZ$1,0))&lt;&gt;"",E64+1,""),"")</f>
        <v>2024</v>
      </c>
      <c r="F65" s="45">
        <f>IFERROR(IF(INDEX(J!$A$1:$ZZ$200,MATCH($A65,J!$A$1:$A$200,0),MATCH(F$8,J!$A$1:$ZZ$1,0))&lt;&gt;"",INDEX(J!$A$1:$ZZ$200,MATCH($A65,J!$A$1:$A$200,0),MATCH(F$8,J!$A$1:$ZZ$1,0)),""),"")</f>
        <v>0.36351708039268904</v>
      </c>
      <c r="G65" s="45">
        <f>IFERROR(IF(INDEX(J!$A$1:$ZZ$200,MATCH($A65,J!$A$1:$A$200,0),MATCH(G$8,J!$A$1:$ZZ$1,0))&lt;&gt;"",INDEX(J!$A$1:$ZZ$200,MATCH($A65,J!$A$1:$A$200,0),MATCH(G$8,J!$A$1:$ZZ$1,0)),""),"")</f>
        <v>0.37052939623526182</v>
      </c>
      <c r="H65" s="45">
        <f>IFERROR(IF(INDEX(J!$A$1:$ZZ$200,MATCH($A65,J!$A$1:$A$200,0),MATCH(H$8,J!$A$1:$ZZ$1,0))&lt;&gt;"",INDEX(J!$A$1:$ZZ$200,MATCH($A65,J!$A$1:$A$200,0),MATCH(H$8,J!$A$1:$ZZ$1,0)),""),"")</f>
        <v>-0.50253853783566904</v>
      </c>
      <c r="I65" s="45">
        <f>IFERROR(IF(INDEX(J!$A$1:$ZZ$200,MATCH($A65,J!$A$1:$A$200,0),MATCH(I$8,J!$A$1:$ZZ$1,0))&lt;&gt;"",INDEX(J!$A$1:$ZZ$200,MATCH($A65,J!$A$1:$A$200,0),MATCH(I$8,J!$A$1:$ZZ$1,0)),""),"")</f>
        <v>0.27355215692534784</v>
      </c>
      <c r="J65" s="46">
        <f>IFERROR(IF(INDEX(J!$A$1:$ZZ$200,MATCH($A65,J!$A$1:$A$200,0),MATCH(J$8,J!$A$1:$ZZ$1,0))&lt;&gt;"",INDEX(J!$A$1:$ZZ$200,MATCH($A65,J!$A$1:$A$200,0),MATCH(J$8,J!$A$1:$ZZ$1,0)),""),"")</f>
        <v>0.22197406506774842</v>
      </c>
      <c r="K65" s="10"/>
      <c r="L65" s="43">
        <f>IF(L64&lt;&gt;"",IF(INDEX(J!$A$1:$ZZ$200,MATCH(L64+1,J!$A$1:$A$200,0),MATCH(M$8,J!$A$1:$ZZ$1,0))&lt;&gt;"",L64+1,""),"")</f>
        <v>2024</v>
      </c>
      <c r="M65" s="45">
        <f>IFERROR(IF(INDEX(J!$A$1:$ZZ$200,MATCH($A65,J!$A$1:$A$200,0),MATCH(M$8,J!$A$1:$ZZ$1,0))&lt;&gt;"",INDEX(J!$A$1:$ZZ$200,MATCH($A65,J!$A$1:$A$200,0),MATCH(M$8,J!$A$1:$ZZ$1,0)),""),"")</f>
        <v>-0.8938320286793755</v>
      </c>
      <c r="N65" s="45">
        <f>IFERROR(IF(INDEX(J!$A$1:$ZZ$200,MATCH($A65,J!$A$1:$A$200,0),MATCH(N$8,J!$A$1:$ZZ$1,0))&lt;&gt;"",INDEX(J!$A$1:$ZZ$200,MATCH($A65,J!$A$1:$A$200,0),MATCH(N$8,J!$A$1:$ZZ$1,0)),""),"")</f>
        <v>0.49833325808467904</v>
      </c>
      <c r="O65" s="45">
        <f>IFERROR(IF(INDEX(J!$A$1:$ZZ$200,MATCH($A65,J!$A$1:$A$200,0),MATCH(O$8,J!$A$1:$ZZ$1,0))&lt;&gt;"",INDEX(J!$A$1:$ZZ$200,MATCH($A65,J!$A$1:$A$200,0),MATCH(O$8,J!$A$1:$ZZ$1,0)),""),"")</f>
        <v>-1.3921652867640546</v>
      </c>
      <c r="P65" s="10"/>
      <c r="Q65" s="43">
        <f>IF(Q64&lt;&gt;"",IF(INDEX(J!$A$1:$ZZ$200,MATCH(Q64+1,J!$A$1:$A$200,0),MATCH(R$8,J!$A$1:$ZZ$1,0))&lt;&gt;"",Q64+1,""),"")</f>
        <v>2024</v>
      </c>
      <c r="R65" s="45">
        <f>IFERROR(IF(INDEX(J!$A$1:$ZZ$200,MATCH($A65,J!$A$1:$A$200,0),MATCH(R$8,J!$A$1:$ZZ$1,0))&lt;&gt;"",INDEX(J!$A$1:$ZZ$200,MATCH($A65,J!$A$1:$A$200,0),MATCH(R$8,J!$A$1:$ZZ$1,0)),""),"")</f>
        <v>2.4383340628492052</v>
      </c>
      <c r="S65" s="45">
        <f>IFERROR(IF(INDEX(J!$A$1:$ZZ$200,MATCH($A65,J!$A$1:$A$200,0),MATCH(S$8,J!$A$1:$ZZ$1,0))&lt;&gt;"",INDEX(J!$A$1:$ZZ$200,MATCH($A65,J!$A$1:$A$200,0),MATCH(S$8,J!$A$1:$ZZ$1,0)),""),"")</f>
        <v>69.333932050434527</v>
      </c>
      <c r="T65" s="45">
        <f>IFERROR(IF(INDEX(J!$A$1:$ZZ$200,MATCH($A65,J!$A$1:$A$200,0),MATCH(T$8,J!$A$1:$ZZ$1,0))&lt;&gt;"",INDEX(J!$A$1:$ZZ$200,MATCH($A65,J!$A$1:$A$200,0),MATCH(T$8,J!$A$1:$ZZ$1,0)),""),"")</f>
        <v>38.811922691453802</v>
      </c>
      <c r="U65" s="45">
        <f>IFERROR(IF(INDEX(J!$A$1:$ZZ$200,MATCH($A65,J!$A$1:$A$200,0),MATCH(U$8,J!$A$1:$ZZ$1,0))&lt;&gt;"",INDEX(J!$A$1:$ZZ$200,MATCH($A65,J!$A$1:$A$200,0),MATCH(U$8,J!$A$1:$ZZ$1,0)),""),"")</f>
        <v>8.4276781874026909</v>
      </c>
    </row>
    <row r="66" spans="1:21">
      <c r="A66" s="43">
        <f>IF(A65&lt;&gt;"",IF(INDEX(J!$A$1:$ZZ$200,MATCH(A65+1,J!$A$1:$A$200,0),MATCH(B$8,J!$A$1:$ZZ$1,0))&lt;&gt;"",A65+1,""),"")</f>
        <v>2025</v>
      </c>
      <c r="B66" s="44">
        <f>IFERROR(IF(INDEX(J!$A$1:$ZZ$200,MATCH($A66,J!$A$1:$A$200,0),MATCH(B$8,J!$A$1:$ZZ$1,0))&lt;&gt;"",INDEX(J!$A$1:$ZZ$200,MATCH($A66,J!$A$1:$A$200,0),MATCH(B$8,J!$A$1:$ZZ$1,0)),""),"")</f>
        <v>3309.0389856577021</v>
      </c>
      <c r="C66" s="45">
        <f>IFERROR(IF(INDEX(J!$A$1:$ZZ$200,MATCH($A66,J!$A$1:$A$200,0),MATCH(C$8,J!$A$1:$ZZ$1,0))&lt;&gt;"",INDEX(J!$A$1:$ZZ$200,MATCH($A66,J!$A$1:$A$200,0),MATCH(C$8,J!$A$1:$ZZ$1,0)),""),"")</f>
        <v>39.041529192994339</v>
      </c>
      <c r="D66" s="10"/>
      <c r="E66" s="43">
        <f>IF(E65&lt;&gt;"",IF(INDEX(J!$A$1:$ZZ$200,MATCH(E65+1,J!$A$1:$A$200,0),MATCH(F$8,J!$A$1:$ZZ$1,0))&lt;&gt;"",E65+1,""),"")</f>
        <v>2025</v>
      </c>
      <c r="F66" s="45">
        <f>IFERROR(IF(INDEX(J!$A$1:$ZZ$200,MATCH($A66,J!$A$1:$A$200,0),MATCH(F$8,J!$A$1:$ZZ$1,0))&lt;&gt;"",INDEX(J!$A$1:$ZZ$200,MATCH($A66,J!$A$1:$A$200,0),MATCH(F$8,J!$A$1:$ZZ$1,0)),""),"")</f>
        <v>0.31896876414936282</v>
      </c>
      <c r="G66" s="45">
        <f>IFERROR(IF(INDEX(J!$A$1:$ZZ$200,MATCH($A66,J!$A$1:$A$200,0),MATCH(G$8,J!$A$1:$ZZ$1,0))&lt;&gt;"",INDEX(J!$A$1:$ZZ$200,MATCH($A66,J!$A$1:$A$200,0),MATCH(G$8,J!$A$1:$ZZ$1,0)),""),"")</f>
        <v>0.34088065130352785</v>
      </c>
      <c r="H66" s="45">
        <f>IFERROR(IF(INDEX(J!$A$1:$ZZ$200,MATCH($A66,J!$A$1:$A$200,0),MATCH(H$8,J!$A$1:$ZZ$1,0))&lt;&gt;"",INDEX(J!$A$1:$ZZ$200,MATCH($A66,J!$A$1:$A$200,0),MATCH(H$8,J!$A$1:$ZZ$1,0)),""),"")</f>
        <v>-0.52104232900213443</v>
      </c>
      <c r="I66" s="45">
        <f>IFERROR(IF(INDEX(J!$A$1:$ZZ$200,MATCH($A66,J!$A$1:$A$200,0),MATCH(I$8,J!$A$1:$ZZ$1,0))&lt;&gt;"",INDEX(J!$A$1:$ZZ$200,MATCH($A66,J!$A$1:$A$200,0),MATCH(I$8,J!$A$1:$ZZ$1,0)),""),"")</f>
        <v>0.27209843451987581</v>
      </c>
      <c r="J66" s="46">
        <f>IFERROR(IF(INDEX(J!$A$1:$ZZ$200,MATCH($A66,J!$A$1:$A$200,0),MATCH(J$8,J!$A$1:$ZZ$1,0))&lt;&gt;"",INDEX(J!$A$1:$ZZ$200,MATCH($A66,J!$A$1:$A$200,0),MATCH(J$8,J!$A$1:$ZZ$1,0)),""),"")</f>
        <v>0.22703200732809359</v>
      </c>
      <c r="K66" s="10"/>
      <c r="L66" s="43" t="str">
        <f>IF(L65&lt;&gt;"",IF(INDEX(J!$A$1:$ZZ$200,MATCH(L65+1,J!$A$1:$A$200,0),MATCH(M$8,J!$A$1:$ZZ$1,0))&lt;&gt;"",L65+1,""),"")</f>
        <v/>
      </c>
      <c r="M66" s="45" t="str">
        <f>IFERROR(IF(INDEX(J!$A$1:$ZZ$200,MATCH($A66,J!$A$1:$A$200,0),MATCH(M$8,J!$A$1:$ZZ$1,0))&lt;&gt;"",INDEX(J!$A$1:$ZZ$200,MATCH($A66,J!$A$1:$A$200,0),MATCH(M$8,J!$A$1:$ZZ$1,0)),""),"")</f>
        <v/>
      </c>
      <c r="N66" s="45" t="str">
        <f>IFERROR(IF(INDEX(J!$A$1:$ZZ$200,MATCH($A66,J!$A$1:$A$200,0),MATCH(N$8,J!$A$1:$ZZ$1,0))&lt;&gt;"",INDEX(J!$A$1:$ZZ$200,MATCH($A66,J!$A$1:$A$200,0),MATCH(N$8,J!$A$1:$ZZ$1,0)),""),"")</f>
        <v/>
      </c>
      <c r="O66" s="45" t="str">
        <f>IFERROR(IF(INDEX(J!$A$1:$ZZ$200,MATCH($A66,J!$A$1:$A$200,0),MATCH(O$8,J!$A$1:$ZZ$1,0))&lt;&gt;"",INDEX(J!$A$1:$ZZ$200,MATCH($A66,J!$A$1:$A$200,0),MATCH(O$8,J!$A$1:$ZZ$1,0)),""),"")</f>
        <v/>
      </c>
      <c r="P66" s="10"/>
      <c r="Q66" s="43">
        <f>IF(Q65&lt;&gt;"",IF(INDEX(J!$A$1:$ZZ$200,MATCH(Q65+1,J!$A$1:$A$200,0),MATCH(R$8,J!$A$1:$ZZ$1,0))&lt;&gt;"",Q65+1,""),"")</f>
        <v>2025</v>
      </c>
      <c r="R66" s="45">
        <f>IFERROR(IF(INDEX(J!$A$1:$ZZ$200,MATCH($A66,J!$A$1:$A$200,0),MATCH(R$8,J!$A$1:$ZZ$1,0))&lt;&gt;"",INDEX(J!$A$1:$ZZ$200,MATCH($A66,J!$A$1:$A$200,0),MATCH(R$8,J!$A$1:$ZZ$1,0)),""),"")</f>
        <v>2.4469986257963701</v>
      </c>
      <c r="S66" s="45">
        <f>IFERROR(IF(INDEX(J!$A$1:$ZZ$200,MATCH($A66,J!$A$1:$A$200,0),MATCH(S$8,J!$A$1:$ZZ$1,0))&lt;&gt;"",INDEX(J!$A$1:$ZZ$200,MATCH($A66,J!$A$1:$A$200,0),MATCH(S$8,J!$A$1:$ZZ$1,0)),""),"")</f>
        <v>69.226445432366162</v>
      </c>
      <c r="T66" s="45">
        <f>IFERROR(IF(INDEX(J!$A$1:$ZZ$200,MATCH($A66,J!$A$1:$A$200,0),MATCH(T$8,J!$A$1:$ZZ$1,0))&lt;&gt;"",INDEX(J!$A$1:$ZZ$200,MATCH($A66,J!$A$1:$A$200,0),MATCH(T$8,J!$A$1:$ZZ$1,0)),""),"")</f>
        <v>38.881275268363282</v>
      </c>
      <c r="U66" s="45">
        <f>IFERROR(IF(INDEX(J!$A$1:$ZZ$200,MATCH($A66,J!$A$1:$A$200,0),MATCH(U$8,J!$A$1:$ZZ$1,0))&lt;&gt;"",INDEX(J!$A$1:$ZZ$200,MATCH($A66,J!$A$1:$A$200,0),MATCH(U$8,J!$A$1:$ZZ$1,0)),""),"")</f>
        <v>8.3917619799816432</v>
      </c>
    </row>
    <row r="67" spans="1:21">
      <c r="A67" s="43">
        <f>IF(A66&lt;&gt;"",IF(INDEX(J!$A$1:$ZZ$200,MATCH(A66+1,J!$A$1:$A$200,0),MATCH(B$8,J!$A$1:$ZZ$1,0))&lt;&gt;"",A66+1,""),"")</f>
        <v>2026</v>
      </c>
      <c r="B67" s="44">
        <f>IFERROR(IF(INDEX(J!$A$1:$ZZ$200,MATCH($A67,J!$A$1:$A$200,0),MATCH(B$8,J!$A$1:$ZZ$1,0))&lt;&gt;"",INDEX(J!$A$1:$ZZ$200,MATCH($A67,J!$A$1:$A$200,0),MATCH(B$8,J!$A$1:$ZZ$1,0)),""),"")</f>
        <v>3319.2040667149531</v>
      </c>
      <c r="C67" s="45">
        <f>IFERROR(IF(INDEX(J!$A$1:$ZZ$200,MATCH($A67,J!$A$1:$A$200,0),MATCH(C$8,J!$A$1:$ZZ$1,0))&lt;&gt;"",INDEX(J!$A$1:$ZZ$200,MATCH($A67,J!$A$1:$A$200,0),MATCH(C$8,J!$A$1:$ZZ$1,0)),""),"")</f>
        <v>39.105633701057087</v>
      </c>
      <c r="D67" s="10"/>
      <c r="E67" s="43">
        <f>IF(E66&lt;&gt;"",IF(INDEX(J!$A$1:$ZZ$200,MATCH(E66+1,J!$A$1:$A$200,0),MATCH(F$8,J!$A$1:$ZZ$1,0))&lt;&gt;"",E66+1,""),"")</f>
        <v>2026</v>
      </c>
      <c r="F67" s="45">
        <f>IFERROR(IF(INDEX(J!$A$1:$ZZ$200,MATCH($A67,J!$A$1:$A$200,0),MATCH(F$8,J!$A$1:$ZZ$1,0))&lt;&gt;"",INDEX(J!$A$1:$ZZ$200,MATCH($A67,J!$A$1:$A$200,0),MATCH(F$8,J!$A$1:$ZZ$1,0)),""),"")</f>
        <v>0.3073944139572039</v>
      </c>
      <c r="G67" s="45">
        <f>IFERROR(IF(INDEX(J!$A$1:$ZZ$200,MATCH($A67,J!$A$1:$A$200,0),MATCH(G$8,J!$A$1:$ZZ$1,0))&lt;&gt;"",INDEX(J!$A$1:$ZZ$200,MATCH($A67,J!$A$1:$A$200,0),MATCH(G$8,J!$A$1:$ZZ$1,0)),""),"")</f>
        <v>0.35621227804080147</v>
      </c>
      <c r="H67" s="45">
        <f>IFERROR(IF(INDEX(J!$A$1:$ZZ$200,MATCH($A67,J!$A$1:$A$200,0),MATCH(H$8,J!$A$1:$ZZ$1,0))&lt;&gt;"",INDEX(J!$A$1:$ZZ$200,MATCH($A67,J!$A$1:$A$200,0),MATCH(H$8,J!$A$1:$ZZ$1,0)),""),"")</f>
        <v>-0.54507001227496177</v>
      </c>
      <c r="I67" s="45">
        <f>IFERROR(IF(INDEX(J!$A$1:$ZZ$200,MATCH($A67,J!$A$1:$A$200,0),MATCH(I$8,J!$A$1:$ZZ$1,0))&lt;&gt;"",INDEX(J!$A$1:$ZZ$200,MATCH($A67,J!$A$1:$A$200,0),MATCH(I$8,J!$A$1:$ZZ$1,0)),""),"")</f>
        <v>0.27168557090891454</v>
      </c>
      <c r="J67" s="46">
        <f>IFERROR(IF(INDEX(J!$A$1:$ZZ$200,MATCH($A67,J!$A$1:$A$200,0),MATCH(J$8,J!$A$1:$ZZ$1,0))&lt;&gt;"",INDEX(J!$A$1:$ZZ$200,MATCH($A67,J!$A$1:$A$200,0),MATCH(J$8,J!$A$1:$ZZ$1,0)),""),"")</f>
        <v>0.22456657728244969</v>
      </c>
      <c r="K67" s="10"/>
      <c r="L67" s="43" t="str">
        <f>IF(L66&lt;&gt;"",IF(INDEX(J!$A$1:$ZZ$200,MATCH(L66+1,J!$A$1:$A$200,0),MATCH(M$8,J!$A$1:$ZZ$1,0))&lt;&gt;"",L66+1,""),"")</f>
        <v/>
      </c>
      <c r="M67" s="45" t="str">
        <f>IFERROR(IF(INDEX(J!$A$1:$ZZ$200,MATCH($A67,J!$A$1:$A$200,0),MATCH(M$8,J!$A$1:$ZZ$1,0))&lt;&gt;"",INDEX(J!$A$1:$ZZ$200,MATCH($A67,J!$A$1:$A$200,0),MATCH(M$8,J!$A$1:$ZZ$1,0)),""),"")</f>
        <v/>
      </c>
      <c r="N67" s="45" t="str">
        <f>IFERROR(IF(INDEX(J!$A$1:$ZZ$200,MATCH($A67,J!$A$1:$A$200,0),MATCH(N$8,J!$A$1:$ZZ$1,0))&lt;&gt;"",INDEX(J!$A$1:$ZZ$200,MATCH($A67,J!$A$1:$A$200,0),MATCH(N$8,J!$A$1:$ZZ$1,0)),""),"")</f>
        <v/>
      </c>
      <c r="O67" s="45" t="str">
        <f>IFERROR(IF(INDEX(J!$A$1:$ZZ$200,MATCH($A67,J!$A$1:$A$200,0),MATCH(O$8,J!$A$1:$ZZ$1,0))&lt;&gt;"",INDEX(J!$A$1:$ZZ$200,MATCH($A67,J!$A$1:$A$200,0),MATCH(O$8,J!$A$1:$ZZ$1,0)),""),"")</f>
        <v/>
      </c>
      <c r="P67" s="10"/>
      <c r="Q67" s="43">
        <f>IF(Q66&lt;&gt;"",IF(INDEX(J!$A$1:$ZZ$200,MATCH(Q66+1,J!$A$1:$A$200,0),MATCH(R$8,J!$A$1:$ZZ$1,0))&lt;&gt;"",Q66+1,""),"")</f>
        <v>2026</v>
      </c>
      <c r="R67" s="45">
        <f>IFERROR(IF(INDEX(J!$A$1:$ZZ$200,MATCH($A67,J!$A$1:$A$200,0),MATCH(R$8,J!$A$1:$ZZ$1,0))&lt;&gt;"",INDEX(J!$A$1:$ZZ$200,MATCH($A67,J!$A$1:$A$200,0),MATCH(R$8,J!$A$1:$ZZ$1,0)),""),"")</f>
        <v>2.4394274365312825</v>
      </c>
      <c r="S67" s="45">
        <f>IFERROR(IF(INDEX(J!$A$1:$ZZ$200,MATCH($A67,J!$A$1:$A$200,0),MATCH(S$8,J!$A$1:$ZZ$1,0))&lt;&gt;"",INDEX(J!$A$1:$ZZ$200,MATCH($A67,J!$A$1:$A$200,0),MATCH(S$8,J!$A$1:$ZZ$1,0)),""),"")</f>
        <v>69.085546472279844</v>
      </c>
      <c r="T67" s="45">
        <f>IFERROR(IF(INDEX(J!$A$1:$ZZ$200,MATCH($A67,J!$A$1:$A$200,0),MATCH(T$8,J!$A$1:$ZZ$1,0))&lt;&gt;"",INDEX(J!$A$1:$ZZ$200,MATCH($A67,J!$A$1:$A$200,0),MATCH(T$8,J!$A$1:$ZZ$1,0)),""),"")</f>
        <v>38.947257857040256</v>
      </c>
      <c r="U67" s="45">
        <f>IFERROR(IF(INDEX(J!$A$1:$ZZ$200,MATCH($A67,J!$A$1:$A$200,0),MATCH(U$8,J!$A$1:$ZZ$1,0))&lt;&gt;"",INDEX(J!$A$1:$ZZ$200,MATCH($A67,J!$A$1:$A$200,0),MATCH(U$8,J!$A$1:$ZZ$1,0)),""),"")</f>
        <v>8.3734448887833608</v>
      </c>
    </row>
    <row r="68" spans="1:21">
      <c r="A68" s="43">
        <f>IF(A67&lt;&gt;"",IF(INDEX(J!$A$1:$ZZ$200,MATCH(A67+1,J!$A$1:$A$200,0),MATCH(B$8,J!$A$1:$ZZ$1,0))&lt;&gt;"",A67+1,""),"")</f>
        <v>2027</v>
      </c>
      <c r="B68" s="44">
        <f>IFERROR(IF(INDEX(J!$A$1:$ZZ$200,MATCH($A68,J!$A$1:$A$200,0),MATCH(B$8,J!$A$1:$ZZ$1,0))&lt;&gt;"",INDEX(J!$A$1:$ZZ$200,MATCH($A68,J!$A$1:$A$200,0),MATCH(B$8,J!$A$1:$ZZ$1,0)),""),"")</f>
        <v>3331.2926018145695</v>
      </c>
      <c r="C68" s="45">
        <f>IFERROR(IF(INDEX(J!$A$1:$ZZ$200,MATCH($A68,J!$A$1:$A$200,0),MATCH(C$8,J!$A$1:$ZZ$1,0))&lt;&gt;"",INDEX(J!$A$1:$ZZ$200,MATCH($A68,J!$A$1:$A$200,0),MATCH(C$8,J!$A$1:$ZZ$1,0)),""),"")</f>
        <v>39.202100815211693</v>
      </c>
      <c r="D68" s="10"/>
      <c r="E68" s="43">
        <f>IF(E67&lt;&gt;"",IF(INDEX(J!$A$1:$ZZ$200,MATCH(E67+1,J!$A$1:$A$200,0),MATCH(F$8,J!$A$1:$ZZ$1,0))&lt;&gt;"",E67+1,""),"")</f>
        <v>2027</v>
      </c>
      <c r="F68" s="45">
        <f>IFERROR(IF(INDEX(J!$A$1:$ZZ$200,MATCH($A68,J!$A$1:$A$200,0),MATCH(F$8,J!$A$1:$ZZ$1,0))&lt;&gt;"",INDEX(J!$A$1:$ZZ$200,MATCH($A68,J!$A$1:$A$200,0),MATCH(F$8,J!$A$1:$ZZ$1,0)),""),"")</f>
        <v>0.3453049526415608</v>
      </c>
      <c r="G68" s="45">
        <f>IFERROR(IF(INDEX(J!$A$1:$ZZ$200,MATCH($A68,J!$A$1:$A$200,0),MATCH(G$8,J!$A$1:$ZZ$1,0))&lt;&gt;"",INDEX(J!$A$1:$ZZ$200,MATCH($A68,J!$A$1:$A$200,0),MATCH(G$8,J!$A$1:$ZZ$1,0)),""),"")</f>
        <v>0.37269569978632711</v>
      </c>
      <c r="H68" s="45">
        <f>IFERROR(IF(INDEX(J!$A$1:$ZZ$200,MATCH($A68,J!$A$1:$A$200,0),MATCH(H$8,J!$A$1:$ZZ$1,0))&lt;&gt;"",INDEX(J!$A$1:$ZZ$200,MATCH($A68,J!$A$1:$A$200,0),MATCH(H$8,J!$A$1:$ZZ$1,0)),""),"")</f>
        <v>-0.51860654555526486</v>
      </c>
      <c r="I68" s="45">
        <f>IFERROR(IF(INDEX(J!$A$1:$ZZ$200,MATCH($A68,J!$A$1:$A$200,0),MATCH(I$8,J!$A$1:$ZZ$1,0))&lt;&gt;"",INDEX(J!$A$1:$ZZ$200,MATCH($A68,J!$A$1:$A$200,0),MATCH(I$8,J!$A$1:$ZZ$1,0)),""),"")</f>
        <v>0.27102221495999856</v>
      </c>
      <c r="J68" s="46">
        <f>IFERROR(IF(INDEX(J!$A$1:$ZZ$200,MATCH($A68,J!$A$1:$A$200,0),MATCH(J$8,J!$A$1:$ZZ$1,0))&lt;&gt;"",INDEX(J!$A$1:$ZZ$200,MATCH($A68,J!$A$1:$A$200,0),MATCH(J$8,J!$A$1:$ZZ$1,0)),""),"")</f>
        <v>0.2201935834505</v>
      </c>
      <c r="K68" s="10"/>
      <c r="L68" s="43" t="str">
        <f>IF(L67&lt;&gt;"",IF(INDEX(J!$A$1:$ZZ$200,MATCH(L67+1,J!$A$1:$A$200,0),MATCH(M$8,J!$A$1:$ZZ$1,0))&lt;&gt;"",L67+1,""),"")</f>
        <v/>
      </c>
      <c r="M68" s="45" t="str">
        <f>IFERROR(IF(INDEX(J!$A$1:$ZZ$200,MATCH($A68,J!$A$1:$A$200,0),MATCH(M$8,J!$A$1:$ZZ$1,0))&lt;&gt;"",INDEX(J!$A$1:$ZZ$200,MATCH($A68,J!$A$1:$A$200,0),MATCH(M$8,J!$A$1:$ZZ$1,0)),""),"")</f>
        <v/>
      </c>
      <c r="N68" s="45" t="str">
        <f>IFERROR(IF(INDEX(J!$A$1:$ZZ$200,MATCH($A68,J!$A$1:$A$200,0),MATCH(N$8,J!$A$1:$ZZ$1,0))&lt;&gt;"",INDEX(J!$A$1:$ZZ$200,MATCH($A68,J!$A$1:$A$200,0),MATCH(N$8,J!$A$1:$ZZ$1,0)),""),"")</f>
        <v/>
      </c>
      <c r="O68" s="45" t="str">
        <f>IFERROR(IF(INDEX(J!$A$1:$ZZ$200,MATCH($A68,J!$A$1:$A$200,0),MATCH(O$8,J!$A$1:$ZZ$1,0))&lt;&gt;"",INDEX(J!$A$1:$ZZ$200,MATCH($A68,J!$A$1:$A$200,0),MATCH(O$8,J!$A$1:$ZZ$1,0)),""),"")</f>
        <v/>
      </c>
      <c r="P68" s="10"/>
      <c r="Q68" s="43">
        <f>IF(Q67&lt;&gt;"",IF(INDEX(J!$A$1:$ZZ$200,MATCH(Q67+1,J!$A$1:$A$200,0),MATCH(R$8,J!$A$1:$ZZ$1,0))&lt;&gt;"",Q67+1,""),"")</f>
        <v>2027</v>
      </c>
      <c r="R68" s="45">
        <f>IFERROR(IF(INDEX(J!$A$1:$ZZ$200,MATCH($A68,J!$A$1:$A$200,0),MATCH(R$8,J!$A$1:$ZZ$1,0))&lt;&gt;"",INDEX(J!$A$1:$ZZ$200,MATCH($A68,J!$A$1:$A$200,0),MATCH(R$8,J!$A$1:$ZZ$1,0)),""),"")</f>
        <v>2.431487782777261</v>
      </c>
      <c r="S68" s="45">
        <f>IFERROR(IF(INDEX(J!$A$1:$ZZ$200,MATCH($A68,J!$A$1:$A$200,0),MATCH(S$8,J!$A$1:$ZZ$1,0))&lt;&gt;"",INDEX(J!$A$1:$ZZ$200,MATCH($A68,J!$A$1:$A$200,0),MATCH(S$8,J!$A$1:$ZZ$1,0)),""),"")</f>
        <v>68.949786790964041</v>
      </c>
      <c r="T68" s="45">
        <f>IFERROR(IF(INDEX(J!$A$1:$ZZ$200,MATCH($A68,J!$A$1:$A$200,0),MATCH(T$8,J!$A$1:$ZZ$1,0))&lt;&gt;"",INDEX(J!$A$1:$ZZ$200,MATCH($A68,J!$A$1:$A$200,0),MATCH(T$8,J!$A$1:$ZZ$1,0)),""),"")</f>
        <v>39.006403260275135</v>
      </c>
      <c r="U68" s="45">
        <f>IFERROR(IF(INDEX(J!$A$1:$ZZ$200,MATCH($A68,J!$A$1:$A$200,0),MATCH(U$8,J!$A$1:$ZZ$1,0))&lt;&gt;"",INDEX(J!$A$1:$ZZ$200,MATCH($A68,J!$A$1:$A$200,0),MATCH(U$8,J!$A$1:$ZZ$1,0)),""),"")</f>
        <v>8.3590254647618529</v>
      </c>
    </row>
    <row r="69" spans="1:21">
      <c r="A69" s="43">
        <f>IF(A68&lt;&gt;"",IF(INDEX(J!$A$1:$ZZ$200,MATCH(A68+1,J!$A$1:$A$200,0),MATCH(B$8,J!$A$1:$ZZ$1,0))&lt;&gt;"",A68+1,""),"")</f>
        <v>2028</v>
      </c>
      <c r="B69" s="44">
        <f>IFERROR(IF(INDEX(J!$A$1:$ZZ$200,MATCH($A69,J!$A$1:$A$200,0),MATCH(B$8,J!$A$1:$ZZ$1,0))&lt;&gt;"",INDEX(J!$A$1:$ZZ$200,MATCH($A69,J!$A$1:$A$200,0),MATCH(B$8,J!$A$1:$ZZ$1,0)),""),"")</f>
        <v>3343.3853113874175</v>
      </c>
      <c r="C69" s="45">
        <f>IFERROR(IF(INDEX(J!$A$1:$ZZ$200,MATCH($A69,J!$A$1:$A$200,0),MATCH(C$8,J!$A$1:$ZZ$1,0))&lt;&gt;"",INDEX(J!$A$1:$ZZ$200,MATCH($A69,J!$A$1:$A$200,0),MATCH(C$8,J!$A$1:$ZZ$1,0)),""),"")</f>
        <v>39.308093987453162</v>
      </c>
      <c r="D69" s="10"/>
      <c r="E69" s="43">
        <f>IF(E68&lt;&gt;"",IF(INDEX(J!$A$1:$ZZ$200,MATCH(E68+1,J!$A$1:$A$200,0),MATCH(F$8,J!$A$1:$ZZ$1,0))&lt;&gt;"",E68+1,""),"")</f>
        <v>2028</v>
      </c>
      <c r="F69" s="45">
        <f>IFERROR(IF(INDEX(J!$A$1:$ZZ$200,MATCH($A69,J!$A$1:$A$200,0),MATCH(F$8,J!$A$1:$ZZ$1,0))&lt;&gt;"",INDEX(J!$A$1:$ZZ$200,MATCH($A69,J!$A$1:$A$200,0),MATCH(F$8,J!$A$1:$ZZ$1,0)),""),"")</f>
        <v>0.34566316870161345</v>
      </c>
      <c r="G69" s="45">
        <f>IFERROR(IF(INDEX(J!$A$1:$ZZ$200,MATCH($A69,J!$A$1:$A$200,0),MATCH(G$8,J!$A$1:$ZZ$1,0))&lt;&gt;"",INDEX(J!$A$1:$ZZ$200,MATCH($A69,J!$A$1:$A$200,0),MATCH(G$8,J!$A$1:$ZZ$1,0)),""),"")</f>
        <v>0.37994188749384078</v>
      </c>
      <c r="H69" s="45">
        <f>IFERROR(IF(INDEX(J!$A$1:$ZZ$200,MATCH($A69,J!$A$1:$A$200,0),MATCH(H$8,J!$A$1:$ZZ$1,0))&lt;&gt;"",INDEX(J!$A$1:$ZZ$200,MATCH($A69,J!$A$1:$A$200,0),MATCH(H$8,J!$A$1:$ZZ$1,0)),""),"")</f>
        <v>-0.5298775594926497</v>
      </c>
      <c r="I69" s="45">
        <f>IFERROR(IF(INDEX(J!$A$1:$ZZ$200,MATCH($A69,J!$A$1:$A$200,0),MATCH(I$8,J!$A$1:$ZZ$1,0))&lt;&gt;"",INDEX(J!$A$1:$ZZ$200,MATCH($A69,J!$A$1:$A$200,0),MATCH(I$8,J!$A$1:$ZZ$1,0)),""),"")</f>
        <v>0.27098513698319948</v>
      </c>
      <c r="J69" s="46">
        <f>IFERROR(IF(INDEX(J!$A$1:$ZZ$200,MATCH($A69,J!$A$1:$A$200,0),MATCH(J$8,J!$A$1:$ZZ$1,0))&lt;&gt;"",INDEX(J!$A$1:$ZZ$200,MATCH($A69,J!$A$1:$A$200,0),MATCH(J$8,J!$A$1:$ZZ$1,0)),""),"")</f>
        <v>0.22461370371722289</v>
      </c>
      <c r="K69" s="10"/>
      <c r="L69" s="43" t="str">
        <f>IF(L68&lt;&gt;"",IF(INDEX(J!$A$1:$ZZ$200,MATCH(L68+1,J!$A$1:$A$200,0),MATCH(M$8,J!$A$1:$ZZ$1,0))&lt;&gt;"",L68+1,""),"")</f>
        <v/>
      </c>
      <c r="M69" s="45" t="str">
        <f>IFERROR(IF(INDEX(J!$A$1:$ZZ$200,MATCH($A69,J!$A$1:$A$200,0),MATCH(M$8,J!$A$1:$ZZ$1,0))&lt;&gt;"",INDEX(J!$A$1:$ZZ$200,MATCH($A69,J!$A$1:$A$200,0),MATCH(M$8,J!$A$1:$ZZ$1,0)),""),"")</f>
        <v/>
      </c>
      <c r="N69" s="45" t="str">
        <f>IFERROR(IF(INDEX(J!$A$1:$ZZ$200,MATCH($A69,J!$A$1:$A$200,0),MATCH(N$8,J!$A$1:$ZZ$1,0))&lt;&gt;"",INDEX(J!$A$1:$ZZ$200,MATCH($A69,J!$A$1:$A$200,0),MATCH(N$8,J!$A$1:$ZZ$1,0)),""),"")</f>
        <v/>
      </c>
      <c r="O69" s="45" t="str">
        <f>IFERROR(IF(INDEX(J!$A$1:$ZZ$200,MATCH($A69,J!$A$1:$A$200,0),MATCH(O$8,J!$A$1:$ZZ$1,0))&lt;&gt;"",INDEX(J!$A$1:$ZZ$200,MATCH($A69,J!$A$1:$A$200,0),MATCH(O$8,J!$A$1:$ZZ$1,0)),""),"")</f>
        <v/>
      </c>
      <c r="P69" s="10"/>
      <c r="Q69" s="43">
        <f>IF(Q68&lt;&gt;"",IF(INDEX(J!$A$1:$ZZ$200,MATCH(Q68+1,J!$A$1:$A$200,0),MATCH(R$8,J!$A$1:$ZZ$1,0))&lt;&gt;"",Q68+1,""),"")</f>
        <v>2028</v>
      </c>
      <c r="R69" s="45">
        <f>IFERROR(IF(INDEX(J!$A$1:$ZZ$200,MATCH($A69,J!$A$1:$A$200,0),MATCH(R$8,J!$A$1:$ZZ$1,0))&lt;&gt;"",INDEX(J!$A$1:$ZZ$200,MATCH($A69,J!$A$1:$A$200,0),MATCH(R$8,J!$A$1:$ZZ$1,0)),""),"")</f>
        <v>2.4219680500115435</v>
      </c>
      <c r="S69" s="45">
        <f>IFERROR(IF(INDEX(J!$A$1:$ZZ$200,MATCH($A69,J!$A$1:$A$200,0),MATCH(S$8,J!$A$1:$ZZ$1,0))&lt;&gt;"",INDEX(J!$A$1:$ZZ$200,MATCH($A69,J!$A$1:$A$200,0),MATCH(S$8,J!$A$1:$ZZ$1,0)),""),"")</f>
        <v>68.780774778239348</v>
      </c>
      <c r="T69" s="45">
        <f>IFERROR(IF(INDEX(J!$A$1:$ZZ$200,MATCH($A69,J!$A$1:$A$200,0),MATCH(T$8,J!$A$1:$ZZ$1,0))&lt;&gt;"",INDEX(J!$A$1:$ZZ$200,MATCH($A69,J!$A$1:$A$200,0),MATCH(T$8,J!$A$1:$ZZ$1,0)),""),"")</f>
        <v>39.06708301268872</v>
      </c>
      <c r="U69" s="45">
        <f>IFERROR(IF(INDEX(J!$A$1:$ZZ$200,MATCH($A69,J!$A$1:$A$200,0),MATCH(U$8,J!$A$1:$ZZ$1,0))&lt;&gt;"",INDEX(J!$A$1:$ZZ$200,MATCH($A69,J!$A$1:$A$200,0),MATCH(U$8,J!$A$1:$ZZ$1,0)),""),"")</f>
        <v>8.3456183294702804</v>
      </c>
    </row>
    <row r="70" spans="1:21">
      <c r="A70" s="43">
        <f>IF(A69&lt;&gt;"",IF(INDEX(J!$A$1:$ZZ$200,MATCH(A69+1,J!$A$1:$A$200,0),MATCH(B$8,J!$A$1:$ZZ$1,0))&lt;&gt;"",A69+1,""),"")</f>
        <v>2029</v>
      </c>
      <c r="B70" s="44">
        <f>IFERROR(IF(INDEX(J!$A$1:$ZZ$200,MATCH($A70,J!$A$1:$A$200,0),MATCH(B$8,J!$A$1:$ZZ$1,0))&lt;&gt;"",INDEX(J!$A$1:$ZZ$200,MATCH($A70,J!$A$1:$A$200,0),MATCH(B$8,J!$A$1:$ZZ$1,0)),""),"")</f>
        <v>3355.1511729851381</v>
      </c>
      <c r="C70" s="45">
        <f>IFERROR(IF(INDEX(J!$A$1:$ZZ$200,MATCH($A70,J!$A$1:$A$200,0),MATCH(C$8,J!$A$1:$ZZ$1,0))&lt;&gt;"",INDEX(J!$A$1:$ZZ$200,MATCH($A70,J!$A$1:$A$200,0),MATCH(C$8,J!$A$1:$ZZ$1,0)),""),"")</f>
        <v>39.419544551302891</v>
      </c>
      <c r="D70" s="10"/>
      <c r="E70" s="43">
        <f>IF(E69&lt;&gt;"",IF(INDEX(J!$A$1:$ZZ$200,MATCH(E69+1,J!$A$1:$A$200,0),MATCH(F$8,J!$A$1:$ZZ$1,0))&lt;&gt;"",E69+1,""),"")</f>
        <v>2029</v>
      </c>
      <c r="F70" s="45">
        <f>IFERROR(IF(INDEX(J!$A$1:$ZZ$200,MATCH($A70,J!$A$1:$A$200,0),MATCH(F$8,J!$A$1:$ZZ$1,0))&lt;&gt;"",INDEX(J!$A$1:$ZZ$200,MATCH($A70,J!$A$1:$A$200,0),MATCH(F$8,J!$A$1:$ZZ$1,0)),""),"")</f>
        <v>0.353136120008267</v>
      </c>
      <c r="G70" s="45">
        <f>IFERROR(IF(INDEX(J!$A$1:$ZZ$200,MATCH($A70,J!$A$1:$A$200,0),MATCH(G$8,J!$A$1:$ZZ$1,0))&lt;&gt;"",INDEX(J!$A$1:$ZZ$200,MATCH($A70,J!$A$1:$A$200,0),MATCH(G$8,J!$A$1:$ZZ$1,0)),""),"")</f>
        <v>0.38591912664085837</v>
      </c>
      <c r="H70" s="45">
        <f>IFERROR(IF(INDEX(J!$A$1:$ZZ$200,MATCH($A70,J!$A$1:$A$200,0),MATCH(H$8,J!$A$1:$ZZ$1,0))&lt;&gt;"",INDEX(J!$A$1:$ZZ$200,MATCH($A70,J!$A$1:$A$200,0),MATCH(H$8,J!$A$1:$ZZ$1,0)),""),"")</f>
        <v>-0.53443668864699712</v>
      </c>
      <c r="I70" s="45">
        <f>IFERROR(IF(INDEX(J!$A$1:$ZZ$200,MATCH($A70,J!$A$1:$A$200,0),MATCH(I$8,J!$A$1:$ZZ$1,0))&lt;&gt;"",INDEX(J!$A$1:$ZZ$200,MATCH($A70,J!$A$1:$A$200,0),MATCH(I$8,J!$A$1:$ZZ$1,0)),""),"")</f>
        <v>0.27042416063937935</v>
      </c>
      <c r="J70" s="46">
        <f>IFERROR(IF(INDEX(J!$A$1:$ZZ$200,MATCH($A70,J!$A$1:$A$200,0),MATCH(J$8,J!$A$1:$ZZ$1,0))&lt;&gt;"",INDEX(J!$A$1:$ZZ$200,MATCH($A70,J!$A$1:$A$200,0),MATCH(J$8,J!$A$1:$ZZ$1,0)),""),"")</f>
        <v>0.23122952137502639</v>
      </c>
      <c r="K70" s="10"/>
      <c r="L70" s="43" t="str">
        <f>IF(L69&lt;&gt;"",IF(INDEX(J!$A$1:$ZZ$200,MATCH(L69+1,J!$A$1:$A$200,0),MATCH(M$8,J!$A$1:$ZZ$1,0))&lt;&gt;"",L69+1,""),"")</f>
        <v/>
      </c>
      <c r="M70" s="45" t="str">
        <f>IFERROR(IF(INDEX(J!$A$1:$ZZ$200,MATCH($A70,J!$A$1:$A$200,0),MATCH(M$8,J!$A$1:$ZZ$1,0))&lt;&gt;"",INDEX(J!$A$1:$ZZ$200,MATCH($A70,J!$A$1:$A$200,0),MATCH(M$8,J!$A$1:$ZZ$1,0)),""),"")</f>
        <v/>
      </c>
      <c r="N70" s="45" t="str">
        <f>IFERROR(IF(INDEX(J!$A$1:$ZZ$200,MATCH($A70,J!$A$1:$A$200,0),MATCH(N$8,J!$A$1:$ZZ$1,0))&lt;&gt;"",INDEX(J!$A$1:$ZZ$200,MATCH($A70,J!$A$1:$A$200,0),MATCH(N$8,J!$A$1:$ZZ$1,0)),""),"")</f>
        <v/>
      </c>
      <c r="O70" s="45" t="str">
        <f>IFERROR(IF(INDEX(J!$A$1:$ZZ$200,MATCH($A70,J!$A$1:$A$200,0),MATCH(O$8,J!$A$1:$ZZ$1,0))&lt;&gt;"",INDEX(J!$A$1:$ZZ$200,MATCH($A70,J!$A$1:$A$200,0),MATCH(O$8,J!$A$1:$ZZ$1,0)),""),"")</f>
        <v/>
      </c>
      <c r="P70" s="10"/>
      <c r="Q70" s="43">
        <f>IF(Q69&lt;&gt;"",IF(INDEX(J!$A$1:$ZZ$200,MATCH(Q69+1,J!$A$1:$A$200,0),MATCH(R$8,J!$A$1:$ZZ$1,0))&lt;&gt;"",Q69+1,""),"")</f>
        <v>2029</v>
      </c>
      <c r="R70" s="45">
        <f>IFERROR(IF(INDEX(J!$A$1:$ZZ$200,MATCH($A70,J!$A$1:$A$200,0),MATCH(R$8,J!$A$1:$ZZ$1,0))&lt;&gt;"",INDEX(J!$A$1:$ZZ$200,MATCH($A70,J!$A$1:$A$200,0),MATCH(R$8,J!$A$1:$ZZ$1,0)),""),"")</f>
        <v>2.4142767515305077</v>
      </c>
      <c r="S70" s="45">
        <f>IFERROR(IF(INDEX(J!$A$1:$ZZ$200,MATCH($A70,J!$A$1:$A$200,0),MATCH(S$8,J!$A$1:$ZZ$1,0))&lt;&gt;"",INDEX(J!$A$1:$ZZ$200,MATCH($A70,J!$A$1:$A$200,0),MATCH(S$8,J!$A$1:$ZZ$1,0)),""),"")</f>
        <v>68.598552287713076</v>
      </c>
      <c r="T70" s="45">
        <f>IFERROR(IF(INDEX(J!$A$1:$ZZ$200,MATCH($A70,J!$A$1:$A$200,0),MATCH(T$8,J!$A$1:$ZZ$1,0))&lt;&gt;"",INDEX(J!$A$1:$ZZ$200,MATCH($A70,J!$A$1:$A$200,0),MATCH(T$8,J!$A$1:$ZZ$1,0)),""),"")</f>
        <v>39.113388180147354</v>
      </c>
      <c r="U70" s="45">
        <f>IFERROR(IF(INDEX(J!$A$1:$ZZ$200,MATCH($A70,J!$A$1:$A$200,0),MATCH(U$8,J!$A$1:$ZZ$1,0))&lt;&gt;"",INDEX(J!$A$1:$ZZ$200,MATCH($A70,J!$A$1:$A$200,0),MATCH(U$8,J!$A$1:$ZZ$1,0)),""),"")</f>
        <v>8.3408582528438622</v>
      </c>
    </row>
    <row r="71" spans="1:21">
      <c r="A71" s="43">
        <f>IF(A70&lt;&gt;"",IF(INDEX(J!$A$1:$ZZ$200,MATCH(A70+1,J!$A$1:$A$200,0),MATCH(B$8,J!$A$1:$ZZ$1,0))&lt;&gt;"",A70+1,""),"")</f>
        <v>2030</v>
      </c>
      <c r="B71" s="44">
        <f>IFERROR(IF(INDEX(J!$A$1:$ZZ$200,MATCH($A71,J!$A$1:$A$200,0),MATCH(B$8,J!$A$1:$ZZ$1,0))&lt;&gt;"",INDEX(J!$A$1:$ZZ$200,MATCH($A71,J!$A$1:$A$200,0),MATCH(B$8,J!$A$1:$ZZ$1,0)),""),"")</f>
        <v>3368.8590862430547</v>
      </c>
      <c r="C71" s="45">
        <f>IFERROR(IF(INDEX(J!$A$1:$ZZ$200,MATCH($A71,J!$A$1:$A$200,0),MATCH(C$8,J!$A$1:$ZZ$1,0))&lt;&gt;"",INDEX(J!$A$1:$ZZ$200,MATCH($A71,J!$A$1:$A$200,0),MATCH(C$8,J!$A$1:$ZZ$1,0)),""),"")</f>
        <v>39.563027940053516</v>
      </c>
      <c r="D71" s="10"/>
      <c r="E71" s="43">
        <f>IF(E70&lt;&gt;"",IF(INDEX(J!$A$1:$ZZ$200,MATCH(E70+1,J!$A$1:$A$200,0),MATCH(F$8,J!$A$1:$ZZ$1,0))&lt;&gt;"",E70+1,""),"")</f>
        <v>2030</v>
      </c>
      <c r="F71" s="45">
        <f>IFERROR(IF(INDEX(J!$A$1:$ZZ$200,MATCH($A71,J!$A$1:$A$200,0),MATCH(F$8,J!$A$1:$ZZ$1,0))&lt;&gt;"",INDEX(J!$A$1:$ZZ$200,MATCH($A71,J!$A$1:$A$200,0),MATCH(F$8,J!$A$1:$ZZ$1,0)),""),"")</f>
        <v>0.40165400122300493</v>
      </c>
      <c r="G71" s="45">
        <f>IFERROR(IF(INDEX(J!$A$1:$ZZ$200,MATCH($A71,J!$A$1:$A$200,0),MATCH(G$8,J!$A$1:$ZZ$1,0))&lt;&gt;"",INDEX(J!$A$1:$ZZ$200,MATCH($A71,J!$A$1:$A$200,0),MATCH(G$8,J!$A$1:$ZZ$1,0)),""),"")</f>
        <v>0.38926897478147676</v>
      </c>
      <c r="H71" s="45">
        <f>IFERROR(IF(INDEX(J!$A$1:$ZZ$200,MATCH($A71,J!$A$1:$A$200,0),MATCH(H$8,J!$A$1:$ZZ$1,0))&lt;&gt;"",INDEX(J!$A$1:$ZZ$200,MATCH($A71,J!$A$1:$A$200,0),MATCH(H$8,J!$A$1:$ZZ$1,0)),""),"")</f>
        <v>-0.48203883801703573</v>
      </c>
      <c r="I71" s="45">
        <f>IFERROR(IF(INDEX(J!$A$1:$ZZ$200,MATCH($A71,J!$A$1:$A$200,0),MATCH(I$8,J!$A$1:$ZZ$1,0))&lt;&gt;"",INDEX(J!$A$1:$ZZ$200,MATCH($A71,J!$A$1:$A$200,0),MATCH(I$8,J!$A$1:$ZZ$1,0)),""),"")</f>
        <v>0.27042474461387656</v>
      </c>
      <c r="J71" s="46">
        <f>IFERROR(IF(INDEX(J!$A$1:$ZZ$200,MATCH($A71,J!$A$1:$A$200,0),MATCH(J$8,J!$A$1:$ZZ$1,0))&lt;&gt;"",INDEX(J!$A$1:$ZZ$200,MATCH($A71,J!$A$1:$A$200,0),MATCH(J$8,J!$A$1:$ZZ$1,0)),""),"")</f>
        <v>0.22399911984468734</v>
      </c>
      <c r="K71" s="10"/>
      <c r="L71" s="43" t="str">
        <f>IF(L70&lt;&gt;"",IF(INDEX(J!$A$1:$ZZ$200,MATCH(L70+1,J!$A$1:$A$200,0),MATCH(M$8,J!$A$1:$ZZ$1,0))&lt;&gt;"",L70+1,""),"")</f>
        <v/>
      </c>
      <c r="M71" s="45" t="str">
        <f>IFERROR(IF(INDEX(J!$A$1:$ZZ$200,MATCH($A71,J!$A$1:$A$200,0),MATCH(M$8,J!$A$1:$ZZ$1,0))&lt;&gt;"",INDEX(J!$A$1:$ZZ$200,MATCH($A71,J!$A$1:$A$200,0),MATCH(M$8,J!$A$1:$ZZ$1,0)),""),"")</f>
        <v/>
      </c>
      <c r="N71" s="45" t="str">
        <f>IFERROR(IF(INDEX(J!$A$1:$ZZ$200,MATCH($A71,J!$A$1:$A$200,0),MATCH(N$8,J!$A$1:$ZZ$1,0))&lt;&gt;"",INDEX(J!$A$1:$ZZ$200,MATCH($A71,J!$A$1:$A$200,0),MATCH(N$8,J!$A$1:$ZZ$1,0)),""),"")</f>
        <v/>
      </c>
      <c r="O71" s="45" t="str">
        <f>IFERROR(IF(INDEX(J!$A$1:$ZZ$200,MATCH($A71,J!$A$1:$A$200,0),MATCH(O$8,J!$A$1:$ZZ$1,0))&lt;&gt;"",INDEX(J!$A$1:$ZZ$200,MATCH($A71,J!$A$1:$A$200,0),MATCH(O$8,J!$A$1:$ZZ$1,0)),""),"")</f>
        <v/>
      </c>
      <c r="P71" s="10"/>
      <c r="Q71" s="43">
        <f>IF(Q70&lt;&gt;"",IF(INDEX(J!$A$1:$ZZ$200,MATCH(Q70+1,J!$A$1:$A$200,0),MATCH(R$8,J!$A$1:$ZZ$1,0))&lt;&gt;"",Q70+1,""),"")</f>
        <v>2030</v>
      </c>
      <c r="R71" s="45">
        <f>IFERROR(IF(INDEX(J!$A$1:$ZZ$200,MATCH($A71,J!$A$1:$A$200,0),MATCH(R$8,J!$A$1:$ZZ$1,0))&lt;&gt;"",INDEX(J!$A$1:$ZZ$200,MATCH($A71,J!$A$1:$A$200,0),MATCH(R$8,J!$A$1:$ZZ$1,0)),""),"")</f>
        <v>2.4090840503939219</v>
      </c>
      <c r="S71" s="45">
        <f>IFERROR(IF(INDEX(J!$A$1:$ZZ$200,MATCH($A71,J!$A$1:$A$200,0),MATCH(S$8,J!$A$1:$ZZ$1,0))&lt;&gt;"",INDEX(J!$A$1:$ZZ$200,MATCH($A71,J!$A$1:$A$200,0),MATCH(S$8,J!$A$1:$ZZ$1,0)),""),"")</f>
        <v>68.461759464760917</v>
      </c>
      <c r="T71" s="45">
        <f>IFERROR(IF(INDEX(J!$A$1:$ZZ$200,MATCH($A71,J!$A$1:$A$200,0),MATCH(T$8,J!$A$1:$ZZ$1,0))&lt;&gt;"",INDEX(J!$A$1:$ZZ$200,MATCH($A71,J!$A$1:$A$200,0),MATCH(T$8,J!$A$1:$ZZ$1,0)),""),"")</f>
        <v>39.165719153485497</v>
      </c>
      <c r="U71" s="45">
        <f>IFERROR(IF(INDEX(J!$A$1:$ZZ$200,MATCH($A71,J!$A$1:$A$200,0),MATCH(U$8,J!$A$1:$ZZ$1,0))&lt;&gt;"",INDEX(J!$A$1:$ZZ$200,MATCH($A71,J!$A$1:$A$200,0),MATCH(U$8,J!$A$1:$ZZ$1,0)),""),"")</f>
        <v>8.3361954998473564</v>
      </c>
    </row>
    <row r="72" spans="1:21">
      <c r="A72" s="43">
        <f>IF(A71&lt;&gt;"",IF(INDEX(J!$A$1:$ZZ$200,MATCH(A71+1,J!$A$1:$A$200,0),MATCH(B$8,J!$A$1:$ZZ$1,0))&lt;&gt;"",A71+1,""),"")</f>
        <v>2031</v>
      </c>
      <c r="B72" s="44">
        <f>IFERROR(IF(INDEX(J!$A$1:$ZZ$200,MATCH($A72,J!$A$1:$A$200,0),MATCH(B$8,J!$A$1:$ZZ$1,0))&lt;&gt;"",INDEX(J!$A$1:$ZZ$200,MATCH($A72,J!$A$1:$A$200,0),MATCH(B$8,J!$A$1:$ZZ$1,0)),""),"")</f>
        <v>3382.5540183890771</v>
      </c>
      <c r="C72" s="45">
        <f>IFERROR(IF(INDEX(J!$A$1:$ZZ$200,MATCH($A72,J!$A$1:$A$200,0),MATCH(C$8,J!$A$1:$ZZ$1,0))&lt;&gt;"",INDEX(J!$A$1:$ZZ$200,MATCH($A72,J!$A$1:$A$200,0),MATCH(C$8,J!$A$1:$ZZ$1,0)),""),"")</f>
        <v>39.715648929709147</v>
      </c>
      <c r="D72" s="10"/>
      <c r="E72" s="43">
        <f>IF(E71&lt;&gt;"",IF(INDEX(J!$A$1:$ZZ$200,MATCH(E71+1,J!$A$1:$A$200,0),MATCH(F$8,J!$A$1:$ZZ$1,0))&lt;&gt;"",E71+1,""),"")</f>
        <v>2031</v>
      </c>
      <c r="F72" s="45">
        <f>IFERROR(IF(INDEX(J!$A$1:$ZZ$200,MATCH($A72,J!$A$1:$A$200,0),MATCH(F$8,J!$A$1:$ZZ$1,0))&lt;&gt;"",INDEX(J!$A$1:$ZZ$200,MATCH($A72,J!$A$1:$A$200,0),MATCH(F$8,J!$A$1:$ZZ$1,0)),""),"")</f>
        <v>0.39866750265324269</v>
      </c>
      <c r="G72" s="45">
        <f>IFERROR(IF(INDEX(J!$A$1:$ZZ$200,MATCH($A72,J!$A$1:$A$200,0),MATCH(G$8,J!$A$1:$ZZ$1,0))&lt;&gt;"",INDEX(J!$A$1:$ZZ$200,MATCH($A72,J!$A$1:$A$200,0),MATCH(G$8,J!$A$1:$ZZ$1,0)),""),"")</f>
        <v>0.39039677567656095</v>
      </c>
      <c r="H72" s="45">
        <f>IFERROR(IF(INDEX(J!$A$1:$ZZ$200,MATCH($A72,J!$A$1:$A$200,0),MATCH(H$8,J!$A$1:$ZZ$1,0))&lt;&gt;"",INDEX(J!$A$1:$ZZ$200,MATCH($A72,J!$A$1:$A$200,0),MATCH(H$8,J!$A$1:$ZZ$1,0)),""),"")</f>
        <v>-0.48836566829699679</v>
      </c>
      <c r="I72" s="45">
        <f>IFERROR(IF(INDEX(J!$A$1:$ZZ$200,MATCH($A72,J!$A$1:$A$200,0),MATCH(I$8,J!$A$1:$ZZ$1,0))&lt;&gt;"",INDEX(J!$A$1:$ZZ$200,MATCH($A72,J!$A$1:$A$200,0),MATCH(I$8,J!$A$1:$ZZ$1,0)),""),"")</f>
        <v>0.27069626339897468</v>
      </c>
      <c r="J72" s="46">
        <f>IFERROR(IF(INDEX(J!$A$1:$ZZ$200,MATCH($A72,J!$A$1:$A$200,0),MATCH(J$8,J!$A$1:$ZZ$1,0))&lt;&gt;"",INDEX(J!$A$1:$ZZ$200,MATCH($A72,J!$A$1:$A$200,0),MATCH(J$8,J!$A$1:$ZZ$1,0)),""),"")</f>
        <v>0.22594013187470385</v>
      </c>
      <c r="K72" s="10"/>
      <c r="L72" s="43" t="str">
        <f>IF(L71&lt;&gt;"",IF(INDEX(J!$A$1:$ZZ$200,MATCH(L71+1,J!$A$1:$A$200,0),MATCH(M$8,J!$A$1:$ZZ$1,0))&lt;&gt;"",L71+1,""),"")</f>
        <v/>
      </c>
      <c r="M72" s="45" t="str">
        <f>IFERROR(IF(INDEX(J!$A$1:$ZZ$200,MATCH($A72,J!$A$1:$A$200,0),MATCH(M$8,J!$A$1:$ZZ$1,0))&lt;&gt;"",INDEX(J!$A$1:$ZZ$200,MATCH($A72,J!$A$1:$A$200,0),MATCH(M$8,J!$A$1:$ZZ$1,0)),""),"")</f>
        <v/>
      </c>
      <c r="N72" s="45" t="str">
        <f>IFERROR(IF(INDEX(J!$A$1:$ZZ$200,MATCH($A72,J!$A$1:$A$200,0),MATCH(N$8,J!$A$1:$ZZ$1,0))&lt;&gt;"",INDEX(J!$A$1:$ZZ$200,MATCH($A72,J!$A$1:$A$200,0),MATCH(N$8,J!$A$1:$ZZ$1,0)),""),"")</f>
        <v/>
      </c>
      <c r="O72" s="45" t="str">
        <f>IFERROR(IF(INDEX(J!$A$1:$ZZ$200,MATCH($A72,J!$A$1:$A$200,0),MATCH(O$8,J!$A$1:$ZZ$1,0))&lt;&gt;"",INDEX(J!$A$1:$ZZ$200,MATCH($A72,J!$A$1:$A$200,0),MATCH(O$8,J!$A$1:$ZZ$1,0)),""),"")</f>
        <v/>
      </c>
      <c r="P72" s="10"/>
      <c r="Q72" s="43">
        <f>IF(Q71&lt;&gt;"",IF(INDEX(J!$A$1:$ZZ$200,MATCH(Q71+1,J!$A$1:$A$200,0),MATCH(R$8,J!$A$1:$ZZ$1,0))&lt;&gt;"",Q71+1,""),"")</f>
        <v>2031</v>
      </c>
      <c r="R72" s="45">
        <f>IFERROR(IF(INDEX(J!$A$1:$ZZ$200,MATCH($A72,J!$A$1:$A$200,0),MATCH(R$8,J!$A$1:$ZZ$1,0))&lt;&gt;"",INDEX(J!$A$1:$ZZ$200,MATCH($A72,J!$A$1:$A$200,0),MATCH(R$8,J!$A$1:$ZZ$1,0)),""),"")</f>
        <v>2.4053723549627772</v>
      </c>
      <c r="S72" s="45">
        <f>IFERROR(IF(INDEX(J!$A$1:$ZZ$200,MATCH($A72,J!$A$1:$A$200,0),MATCH(S$8,J!$A$1:$ZZ$1,0))&lt;&gt;"",INDEX(J!$A$1:$ZZ$200,MATCH($A72,J!$A$1:$A$200,0),MATCH(S$8,J!$A$1:$ZZ$1,0)),""),"")</f>
        <v>68.317760504076858</v>
      </c>
      <c r="T72" s="45">
        <f>IFERROR(IF(INDEX(J!$A$1:$ZZ$200,MATCH($A72,J!$A$1:$A$200,0),MATCH(T$8,J!$A$1:$ZZ$1,0))&lt;&gt;"",INDEX(J!$A$1:$ZZ$200,MATCH($A72,J!$A$1:$A$200,0),MATCH(T$8,J!$A$1:$ZZ$1,0)),""),"")</f>
        <v>39.20913889141643</v>
      </c>
      <c r="U72" s="45">
        <f>IFERROR(IF(INDEX(J!$A$1:$ZZ$200,MATCH($A72,J!$A$1:$A$200,0),MATCH(U$8,J!$A$1:$ZZ$1,0))&lt;&gt;"",INDEX(J!$A$1:$ZZ$200,MATCH($A72,J!$A$1:$A$200,0),MATCH(U$8,J!$A$1:$ZZ$1,0)),""),"")</f>
        <v>8.3248658575025303</v>
      </c>
    </row>
    <row r="73" spans="1:21">
      <c r="A73" s="43">
        <f>IF(A72&lt;&gt;"",IF(INDEX(J!$A$1:$ZZ$200,MATCH(A72+1,J!$A$1:$A$200,0),MATCH(B$8,J!$A$1:$ZZ$1,0))&lt;&gt;"",A72+1,""),"")</f>
        <v>2032</v>
      </c>
      <c r="B73" s="44">
        <f>IFERROR(IF(INDEX(J!$A$1:$ZZ$200,MATCH($A73,J!$A$1:$A$200,0),MATCH(B$8,J!$A$1:$ZZ$1,0))&lt;&gt;"",INDEX(J!$A$1:$ZZ$200,MATCH($A73,J!$A$1:$A$200,0),MATCH(B$8,J!$A$1:$ZZ$1,0)),""),"")</f>
        <v>3398.6587501868389</v>
      </c>
      <c r="C73" s="45">
        <f>IFERROR(IF(INDEX(J!$A$1:$ZZ$200,MATCH($A73,J!$A$1:$A$200,0),MATCH(C$8,J!$A$1:$ZZ$1,0))&lt;&gt;"",INDEX(J!$A$1:$ZZ$200,MATCH($A73,J!$A$1:$A$200,0),MATCH(C$8,J!$A$1:$ZZ$1,0)),""),"")</f>
        <v>39.906004820984265</v>
      </c>
      <c r="D73" s="10"/>
      <c r="E73" s="43">
        <f>IF(E72&lt;&gt;"",IF(INDEX(J!$A$1:$ZZ$200,MATCH(E72+1,J!$A$1:$A$200,0),MATCH(F$8,J!$A$1:$ZZ$1,0))&lt;&gt;"",E72+1,""),"")</f>
        <v>2032</v>
      </c>
      <c r="F73" s="45">
        <f>IFERROR(IF(INDEX(J!$A$1:$ZZ$200,MATCH($A73,J!$A$1:$A$200,0),MATCH(F$8,J!$A$1:$ZZ$1,0))&lt;&gt;"",INDEX(J!$A$1:$ZZ$200,MATCH($A73,J!$A$1:$A$200,0),MATCH(F$8,J!$A$1:$ZZ$1,0)),""),"")</f>
        <v>0.4495725034266761</v>
      </c>
      <c r="G73" s="45">
        <f>IFERROR(IF(INDEX(J!$A$1:$ZZ$200,MATCH($A73,J!$A$1:$A$200,0),MATCH(G$8,J!$A$1:$ZZ$1,0))&lt;&gt;"",INDEX(J!$A$1:$ZZ$200,MATCH($A73,J!$A$1:$A$200,0),MATCH(G$8,J!$A$1:$ZZ$1,0)),""),"")</f>
        <v>0.39036127405400067</v>
      </c>
      <c r="H73" s="45">
        <f>IFERROR(IF(INDEX(J!$A$1:$ZZ$200,MATCH($A73,J!$A$1:$A$200,0),MATCH(H$8,J!$A$1:$ZZ$1,0))&lt;&gt;"",INDEX(J!$A$1:$ZZ$200,MATCH($A73,J!$A$1:$A$200,0),MATCH(H$8,J!$A$1:$ZZ$1,0)),""),"")</f>
        <v>-0.43381262800622156</v>
      </c>
      <c r="I73" s="45">
        <f>IFERROR(IF(INDEX(J!$A$1:$ZZ$200,MATCH($A73,J!$A$1:$A$200,0),MATCH(I$8,J!$A$1:$ZZ$1,0))&lt;&gt;"",INDEX(J!$A$1:$ZZ$200,MATCH($A73,J!$A$1:$A$200,0),MATCH(I$8,J!$A$1:$ZZ$1,0)),""),"")</f>
        <v>0.26941212318178032</v>
      </c>
      <c r="J73" s="46">
        <f>IFERROR(IF(INDEX(J!$A$1:$ZZ$200,MATCH($A73,J!$A$1:$A$200,0),MATCH(J$8,J!$A$1:$ZZ$1,0))&lt;&gt;"",INDEX(J!$A$1:$ZZ$200,MATCH($A73,J!$A$1:$A$200,0),MATCH(J$8,J!$A$1:$ZZ$1,0)),""),"")</f>
        <v>0.22361173419711666</v>
      </c>
      <c r="K73" s="10"/>
      <c r="L73" s="43" t="str">
        <f>IF(L72&lt;&gt;"",IF(INDEX(J!$A$1:$ZZ$200,MATCH(L72+1,J!$A$1:$A$200,0),MATCH(M$8,J!$A$1:$ZZ$1,0))&lt;&gt;"",L72+1,""),"")</f>
        <v/>
      </c>
      <c r="M73" s="45" t="str">
        <f>IFERROR(IF(INDEX(J!$A$1:$ZZ$200,MATCH($A73,J!$A$1:$A$200,0),MATCH(M$8,J!$A$1:$ZZ$1,0))&lt;&gt;"",INDEX(J!$A$1:$ZZ$200,MATCH($A73,J!$A$1:$A$200,0),MATCH(M$8,J!$A$1:$ZZ$1,0)),""),"")</f>
        <v/>
      </c>
      <c r="N73" s="45" t="str">
        <f>IFERROR(IF(INDEX(J!$A$1:$ZZ$200,MATCH($A73,J!$A$1:$A$200,0),MATCH(N$8,J!$A$1:$ZZ$1,0))&lt;&gt;"",INDEX(J!$A$1:$ZZ$200,MATCH($A73,J!$A$1:$A$200,0),MATCH(N$8,J!$A$1:$ZZ$1,0)),""),"")</f>
        <v/>
      </c>
      <c r="O73" s="45" t="str">
        <f>IFERROR(IF(INDEX(J!$A$1:$ZZ$200,MATCH($A73,J!$A$1:$A$200,0),MATCH(O$8,J!$A$1:$ZZ$1,0))&lt;&gt;"",INDEX(J!$A$1:$ZZ$200,MATCH($A73,J!$A$1:$A$200,0),MATCH(O$8,J!$A$1:$ZZ$1,0)),""),"")</f>
        <v/>
      </c>
      <c r="P73" s="10"/>
      <c r="Q73" s="43">
        <f>IF(Q72&lt;&gt;"",IF(INDEX(J!$A$1:$ZZ$200,MATCH(Q72+1,J!$A$1:$A$200,0),MATCH(R$8,J!$A$1:$ZZ$1,0))&lt;&gt;"",Q72+1,""),"")</f>
        <v>2032</v>
      </c>
      <c r="R73" s="45">
        <f>IFERROR(IF(INDEX(J!$A$1:$ZZ$200,MATCH($A73,J!$A$1:$A$200,0),MATCH(R$8,J!$A$1:$ZZ$1,0))&lt;&gt;"",INDEX(J!$A$1:$ZZ$200,MATCH($A73,J!$A$1:$A$200,0),MATCH(R$8,J!$A$1:$ZZ$1,0)),""),"")</f>
        <v>2.4021606332173335</v>
      </c>
      <c r="S73" s="45">
        <f>IFERROR(IF(INDEX(J!$A$1:$ZZ$200,MATCH($A73,J!$A$1:$A$200,0),MATCH(S$8,J!$A$1:$ZZ$1,0))&lt;&gt;"",INDEX(J!$A$1:$ZZ$200,MATCH($A73,J!$A$1:$A$200,0),MATCH(S$8,J!$A$1:$ZZ$1,0)),""),"")</f>
        <v>68.255440579040254</v>
      </c>
      <c r="T73" s="45">
        <f>IFERROR(IF(INDEX(J!$A$1:$ZZ$200,MATCH($A73,J!$A$1:$A$200,0),MATCH(T$8,J!$A$1:$ZZ$1,0))&lt;&gt;"",INDEX(J!$A$1:$ZZ$200,MATCH($A73,J!$A$1:$A$200,0),MATCH(T$8,J!$A$1:$ZZ$1,0)),""),"")</f>
        <v>39.262475740431498</v>
      </c>
      <c r="U73" s="45">
        <f>IFERROR(IF(INDEX(J!$A$1:$ZZ$200,MATCH($A73,J!$A$1:$A$200,0),MATCH(U$8,J!$A$1:$ZZ$1,0))&lt;&gt;"",INDEX(J!$A$1:$ZZ$200,MATCH($A73,J!$A$1:$A$200,0),MATCH(U$8,J!$A$1:$ZZ$1,0)),""),"")</f>
        <v>8.3242158263188557</v>
      </c>
    </row>
    <row r="74" spans="1:21">
      <c r="A74" s="43">
        <f>IF(A73&lt;&gt;"",IF(INDEX(J!$A$1:$ZZ$200,MATCH(A73+1,J!$A$1:$A$200,0),MATCH(B$8,J!$A$1:$ZZ$1,0))&lt;&gt;"",A73+1,""),"")</f>
        <v>2033</v>
      </c>
      <c r="B74" s="44">
        <f>IFERROR(IF(INDEX(J!$A$1:$ZZ$200,MATCH($A74,J!$A$1:$A$200,0),MATCH(B$8,J!$A$1:$ZZ$1,0))&lt;&gt;"",INDEX(J!$A$1:$ZZ$200,MATCH($A74,J!$A$1:$A$200,0),MATCH(B$8,J!$A$1:$ZZ$1,0)),""),"")</f>
        <v>3415.8817946227755</v>
      </c>
      <c r="C74" s="45">
        <f>IFERROR(IF(INDEX(J!$A$1:$ZZ$200,MATCH($A74,J!$A$1:$A$200,0),MATCH(C$8,J!$A$1:$ZZ$1,0))&lt;&gt;"",INDEX(J!$A$1:$ZZ$200,MATCH($A74,J!$A$1:$A$200,0),MATCH(C$8,J!$A$1:$ZZ$1,0)),""),"")</f>
        <v>40.11939685661136</v>
      </c>
      <c r="D74" s="10"/>
      <c r="E74" s="43">
        <f>IF(E73&lt;&gt;"",IF(INDEX(J!$A$1:$ZZ$200,MATCH(E73+1,J!$A$1:$A$200,0),MATCH(F$8,J!$A$1:$ZZ$1,0))&lt;&gt;"",E73+1,""),"")</f>
        <v>2033</v>
      </c>
      <c r="F74" s="45">
        <f>IFERROR(IF(INDEX(J!$A$1:$ZZ$200,MATCH($A74,J!$A$1:$A$200,0),MATCH(F$8,J!$A$1:$ZZ$1,0))&lt;&gt;"",INDEX(J!$A$1:$ZZ$200,MATCH($A74,J!$A$1:$A$200,0),MATCH(F$8,J!$A$1:$ZZ$1,0)),""),"")</f>
        <v>0.48377233344997039</v>
      </c>
      <c r="G74" s="45">
        <f>IFERROR(IF(INDEX(J!$A$1:$ZZ$200,MATCH($A74,J!$A$1:$A$200,0),MATCH(G$8,J!$A$1:$ZZ$1,0))&lt;&gt;"",INDEX(J!$A$1:$ZZ$200,MATCH($A74,J!$A$1:$A$200,0),MATCH(G$8,J!$A$1:$ZZ$1,0)),""),"")</f>
        <v>0.39007004886395857</v>
      </c>
      <c r="H74" s="45">
        <f>IFERROR(IF(INDEX(J!$A$1:$ZZ$200,MATCH($A74,J!$A$1:$A$200,0),MATCH(H$8,J!$A$1:$ZZ$1,0))&lt;&gt;"",INDEX(J!$A$1:$ZZ$200,MATCH($A74,J!$A$1:$A$200,0),MATCH(H$8,J!$A$1:$ZZ$1,0)),""),"")</f>
        <v>-0.40693829399392145</v>
      </c>
      <c r="I74" s="45">
        <f>IFERROR(IF(INDEX(J!$A$1:$ZZ$200,MATCH($A74,J!$A$1:$A$200,0),MATCH(I$8,J!$A$1:$ZZ$1,0))&lt;&gt;"",INDEX(J!$A$1:$ZZ$200,MATCH($A74,J!$A$1:$A$200,0),MATCH(I$8,J!$A$1:$ZZ$1,0)),""),"")</f>
        <v>0.26951244594124546</v>
      </c>
      <c r="J74" s="46">
        <f>IFERROR(IF(INDEX(J!$A$1:$ZZ$200,MATCH($A74,J!$A$1:$A$200,0),MATCH(J$8,J!$A$1:$ZZ$1,0))&lt;&gt;"",INDEX(J!$A$1:$ZZ$200,MATCH($A74,J!$A$1:$A$200,0),MATCH(J$8,J!$A$1:$ZZ$1,0)),""),"")</f>
        <v>0.23112813263868784</v>
      </c>
      <c r="K74" s="10"/>
      <c r="L74" s="43" t="str">
        <f>IF(L73&lt;&gt;"",IF(INDEX(J!$A$1:$ZZ$200,MATCH(L73+1,J!$A$1:$A$200,0),MATCH(M$8,J!$A$1:$ZZ$1,0))&lt;&gt;"",L73+1,""),"")</f>
        <v/>
      </c>
      <c r="M74" s="45" t="str">
        <f>IFERROR(IF(INDEX(J!$A$1:$ZZ$200,MATCH($A74,J!$A$1:$A$200,0),MATCH(M$8,J!$A$1:$ZZ$1,0))&lt;&gt;"",INDEX(J!$A$1:$ZZ$200,MATCH($A74,J!$A$1:$A$200,0),MATCH(M$8,J!$A$1:$ZZ$1,0)),""),"")</f>
        <v/>
      </c>
      <c r="N74" s="45" t="str">
        <f>IFERROR(IF(INDEX(J!$A$1:$ZZ$200,MATCH($A74,J!$A$1:$A$200,0),MATCH(N$8,J!$A$1:$ZZ$1,0))&lt;&gt;"",INDEX(J!$A$1:$ZZ$200,MATCH($A74,J!$A$1:$A$200,0),MATCH(N$8,J!$A$1:$ZZ$1,0)),""),"")</f>
        <v/>
      </c>
      <c r="O74" s="45" t="str">
        <f>IFERROR(IF(INDEX(J!$A$1:$ZZ$200,MATCH($A74,J!$A$1:$A$200,0),MATCH(O$8,J!$A$1:$ZZ$1,0))&lt;&gt;"",INDEX(J!$A$1:$ZZ$200,MATCH($A74,J!$A$1:$A$200,0),MATCH(O$8,J!$A$1:$ZZ$1,0)),""),"")</f>
        <v/>
      </c>
      <c r="P74" s="10"/>
      <c r="Q74" s="43">
        <f>IF(Q73&lt;&gt;"",IF(INDEX(J!$A$1:$ZZ$200,MATCH(Q73+1,J!$A$1:$A$200,0),MATCH(R$8,J!$A$1:$ZZ$1,0))&lt;&gt;"",Q73+1,""),"")</f>
        <v>2033</v>
      </c>
      <c r="R74" s="45">
        <f>IFERROR(IF(INDEX(J!$A$1:$ZZ$200,MATCH($A74,J!$A$1:$A$200,0),MATCH(R$8,J!$A$1:$ZZ$1,0))&lt;&gt;"",INDEX(J!$A$1:$ZZ$200,MATCH($A74,J!$A$1:$A$200,0),MATCH(R$8,J!$A$1:$ZZ$1,0)),""),"")</f>
        <v>2.3998319052400277</v>
      </c>
      <c r="S74" s="45">
        <f>IFERROR(IF(INDEX(J!$A$1:$ZZ$200,MATCH($A74,J!$A$1:$A$200,0),MATCH(S$8,J!$A$1:$ZZ$1,0))&lt;&gt;"",INDEX(J!$A$1:$ZZ$200,MATCH($A74,J!$A$1:$A$200,0),MATCH(S$8,J!$A$1:$ZZ$1,0)),""),"")</f>
        <v>68.252803875922055</v>
      </c>
      <c r="T74" s="45">
        <f>IFERROR(IF(INDEX(J!$A$1:$ZZ$200,MATCH($A74,J!$A$1:$A$200,0),MATCH(T$8,J!$A$1:$ZZ$1,0))&lt;&gt;"",INDEX(J!$A$1:$ZZ$200,MATCH($A74,J!$A$1:$A$200,0),MATCH(T$8,J!$A$1:$ZZ$1,0)),""),"")</f>
        <v>39.293135786933711</v>
      </c>
      <c r="U74" s="45">
        <f>IFERROR(IF(INDEX(J!$A$1:$ZZ$200,MATCH($A74,J!$A$1:$A$200,0),MATCH(U$8,J!$A$1:$ZZ$1,0))&lt;&gt;"",INDEX(J!$A$1:$ZZ$200,MATCH($A74,J!$A$1:$A$200,0),MATCH(U$8,J!$A$1:$ZZ$1,0)),""),"")</f>
        <v>8.3265021691685277</v>
      </c>
    </row>
    <row r="75" spans="1:21">
      <c r="A75" s="43">
        <f>IF(A74&lt;&gt;"",IF(INDEX(J!$A$1:$ZZ$200,MATCH(A74+1,J!$A$1:$A$200,0),MATCH(B$8,J!$A$1:$ZZ$1,0))&lt;&gt;"",A74+1,""),"")</f>
        <v>2034</v>
      </c>
      <c r="B75" s="44">
        <f>IFERROR(IF(INDEX(J!$A$1:$ZZ$200,MATCH($A75,J!$A$1:$A$200,0),MATCH(B$8,J!$A$1:$ZZ$1,0))&lt;&gt;"",INDEX(J!$A$1:$ZZ$200,MATCH($A75,J!$A$1:$A$200,0),MATCH(B$8,J!$A$1:$ZZ$1,0)),""),"")</f>
        <v>3434.3796826672851</v>
      </c>
      <c r="C75" s="45">
        <f>IFERROR(IF(INDEX(J!$A$1:$ZZ$200,MATCH($A75,J!$A$1:$A$200,0),MATCH(C$8,J!$A$1:$ZZ$1,0))&lt;&gt;"",INDEX(J!$A$1:$ZZ$200,MATCH($A75,J!$A$1:$A$200,0),MATCH(C$8,J!$A$1:$ZZ$1,0)),""),"")</f>
        <v>40.349733627999726</v>
      </c>
      <c r="D75" s="10"/>
      <c r="E75" s="43">
        <f>IF(E74&lt;&gt;"",IF(INDEX(J!$A$1:$ZZ$200,MATCH(E74+1,J!$A$1:$A$200,0),MATCH(F$8,J!$A$1:$ZZ$1,0))&lt;&gt;"",E74+1,""),"")</f>
        <v>2034</v>
      </c>
      <c r="F75" s="45">
        <f>IFERROR(IF(INDEX(J!$A$1:$ZZ$200,MATCH($A75,J!$A$1:$A$200,0),MATCH(F$8,J!$A$1:$ZZ$1,0))&lt;&gt;"",INDEX(J!$A$1:$ZZ$200,MATCH($A75,J!$A$1:$A$200,0),MATCH(F$8,J!$A$1:$ZZ$1,0)),""),"")</f>
        <v>0.5289754423423213</v>
      </c>
      <c r="G75" s="45">
        <f>IFERROR(IF(INDEX(J!$A$1:$ZZ$200,MATCH($A75,J!$A$1:$A$200,0),MATCH(G$8,J!$A$1:$ZZ$1,0))&lt;&gt;"",INDEX(J!$A$1:$ZZ$200,MATCH($A75,J!$A$1:$A$200,0),MATCH(G$8,J!$A$1:$ZZ$1,0)),""),"")</f>
        <v>0.38958043347498461</v>
      </c>
      <c r="H75" s="45">
        <f>IFERROR(IF(INDEX(J!$A$1:$ZZ$200,MATCH($A75,J!$A$1:$A$200,0),MATCH(H$8,J!$A$1:$ZZ$1,0))&lt;&gt;"",INDEX(J!$A$1:$ZZ$200,MATCH($A75,J!$A$1:$A$200,0),MATCH(H$8,J!$A$1:$ZZ$1,0)),""),"")</f>
        <v>-0.35781493056774483</v>
      </c>
      <c r="I75" s="45">
        <f>IFERROR(IF(INDEX(J!$A$1:$ZZ$200,MATCH($A75,J!$A$1:$A$200,0),MATCH(I$8,J!$A$1:$ZZ$1,0))&lt;&gt;"",INDEX(J!$A$1:$ZZ$200,MATCH($A75,J!$A$1:$A$200,0),MATCH(I$8,J!$A$1:$ZZ$1,0)),""),"")</f>
        <v>0.26927981030269166</v>
      </c>
      <c r="J75" s="46">
        <f>IFERROR(IF(INDEX(J!$A$1:$ZZ$200,MATCH($A75,J!$A$1:$A$200,0),MATCH(J$8,J!$A$1:$ZZ$1,0))&lt;&gt;"",INDEX(J!$A$1:$ZZ$200,MATCH($A75,J!$A$1:$A$200,0),MATCH(J$8,J!$A$1:$ZZ$1,0)),""),"")</f>
        <v>0.22793012913238986</v>
      </c>
      <c r="K75" s="10"/>
      <c r="L75" s="43" t="str">
        <f>IF(L74&lt;&gt;"",IF(INDEX(J!$A$1:$ZZ$200,MATCH(L74+1,J!$A$1:$A$200,0),MATCH(M$8,J!$A$1:$ZZ$1,0))&lt;&gt;"",L74+1,""),"")</f>
        <v/>
      </c>
      <c r="M75" s="45" t="str">
        <f>IFERROR(IF(INDEX(J!$A$1:$ZZ$200,MATCH($A75,J!$A$1:$A$200,0),MATCH(M$8,J!$A$1:$ZZ$1,0))&lt;&gt;"",INDEX(J!$A$1:$ZZ$200,MATCH($A75,J!$A$1:$A$200,0),MATCH(M$8,J!$A$1:$ZZ$1,0)),""),"")</f>
        <v/>
      </c>
      <c r="N75" s="45" t="str">
        <f>IFERROR(IF(INDEX(J!$A$1:$ZZ$200,MATCH($A75,J!$A$1:$A$200,0),MATCH(N$8,J!$A$1:$ZZ$1,0))&lt;&gt;"",INDEX(J!$A$1:$ZZ$200,MATCH($A75,J!$A$1:$A$200,0),MATCH(N$8,J!$A$1:$ZZ$1,0)),""),"")</f>
        <v/>
      </c>
      <c r="O75" s="45" t="str">
        <f>IFERROR(IF(INDEX(J!$A$1:$ZZ$200,MATCH($A75,J!$A$1:$A$200,0),MATCH(O$8,J!$A$1:$ZZ$1,0))&lt;&gt;"",INDEX(J!$A$1:$ZZ$200,MATCH($A75,J!$A$1:$A$200,0),MATCH(O$8,J!$A$1:$ZZ$1,0)),""),"")</f>
        <v/>
      </c>
      <c r="P75" s="10"/>
      <c r="Q75" s="43">
        <f>IF(Q74&lt;&gt;"",IF(INDEX(J!$A$1:$ZZ$200,MATCH(Q74+1,J!$A$1:$A$200,0),MATCH(R$8,J!$A$1:$ZZ$1,0))&lt;&gt;"",Q74+1,""),"")</f>
        <v>2034</v>
      </c>
      <c r="R75" s="45">
        <f>IFERROR(IF(INDEX(J!$A$1:$ZZ$200,MATCH($A75,J!$A$1:$A$200,0),MATCH(R$8,J!$A$1:$ZZ$1,0))&lt;&gt;"",INDEX(J!$A$1:$ZZ$200,MATCH($A75,J!$A$1:$A$200,0),MATCH(R$8,J!$A$1:$ZZ$1,0)),""),"")</f>
        <v>2.3954419904445095</v>
      </c>
      <c r="S75" s="45">
        <f>IFERROR(IF(INDEX(J!$A$1:$ZZ$200,MATCH($A75,J!$A$1:$A$200,0),MATCH(S$8,J!$A$1:$ZZ$1,0))&lt;&gt;"",INDEX(J!$A$1:$ZZ$200,MATCH($A75,J!$A$1:$A$200,0),MATCH(S$8,J!$A$1:$ZZ$1,0)),""),"")</f>
        <v>68.374858045334832</v>
      </c>
      <c r="T75" s="45">
        <f>IFERROR(IF(INDEX(J!$A$1:$ZZ$200,MATCH($A75,J!$A$1:$A$200,0),MATCH(T$8,J!$A$1:$ZZ$1,0))&lt;&gt;"",INDEX(J!$A$1:$ZZ$200,MATCH($A75,J!$A$1:$A$200,0),MATCH(T$8,J!$A$1:$ZZ$1,0)),""),"")</f>
        <v>39.32745685149311</v>
      </c>
      <c r="U75" s="45">
        <f>IFERROR(IF(INDEX(J!$A$1:$ZZ$200,MATCH($A75,J!$A$1:$A$200,0),MATCH(U$8,J!$A$1:$ZZ$1,0))&lt;&gt;"",INDEX(J!$A$1:$ZZ$200,MATCH($A75,J!$A$1:$A$200,0),MATCH(U$8,J!$A$1:$ZZ$1,0)),""),"")</f>
        <v>8.3276825063412652</v>
      </c>
    </row>
    <row r="76" spans="1:21">
      <c r="A76" s="43">
        <f>IF(A75&lt;&gt;"",IF(INDEX(J!$A$1:$ZZ$200,MATCH(A75+1,J!$A$1:$A$200,0),MATCH(B$8,J!$A$1:$ZZ$1,0))&lt;&gt;"",A75+1,""),"")</f>
        <v>2035</v>
      </c>
      <c r="B76" s="44">
        <f>IFERROR(IF(INDEX(J!$A$1:$ZZ$200,MATCH($A76,J!$A$1:$A$200,0),MATCH(B$8,J!$A$1:$ZZ$1,0))&lt;&gt;"",INDEX(J!$A$1:$ZZ$200,MATCH($A76,J!$A$1:$A$200,0),MATCH(B$8,J!$A$1:$ZZ$1,0)),""),"")</f>
        <v>3455.8388785177608</v>
      </c>
      <c r="C76" s="45">
        <f>IFERROR(IF(INDEX(J!$A$1:$ZZ$200,MATCH($A76,J!$A$1:$A$200,0),MATCH(C$8,J!$A$1:$ZZ$1,0))&lt;&gt;"",INDEX(J!$A$1:$ZZ$200,MATCH($A76,J!$A$1:$A$200,0),MATCH(C$8,J!$A$1:$ZZ$1,0)),""),"")</f>
        <v>40.616884512889186</v>
      </c>
      <c r="D76" s="10"/>
      <c r="E76" s="43">
        <f>IF(E75&lt;&gt;"",IF(INDEX(J!$A$1:$ZZ$200,MATCH(E75+1,J!$A$1:$A$200,0),MATCH(F$8,J!$A$1:$ZZ$1,0))&lt;&gt;"",E75+1,""),"")</f>
        <v>2035</v>
      </c>
      <c r="F76" s="45">
        <f>IFERROR(IF(INDEX(J!$A$1:$ZZ$200,MATCH($A76,J!$A$1:$A$200,0),MATCH(F$8,J!$A$1:$ZZ$1,0))&lt;&gt;"",INDEX(J!$A$1:$ZZ$200,MATCH($A76,J!$A$1:$A$200,0),MATCH(F$8,J!$A$1:$ZZ$1,0)),""),"")</f>
        <v>0.6039289200161404</v>
      </c>
      <c r="G76" s="45">
        <f>IFERROR(IF(INDEX(J!$A$1:$ZZ$200,MATCH($A76,J!$A$1:$A$200,0),MATCH(G$8,J!$A$1:$ZZ$1,0))&lt;&gt;"",INDEX(J!$A$1:$ZZ$200,MATCH($A76,J!$A$1:$A$200,0),MATCH(G$8,J!$A$1:$ZZ$1,0)),""),"")</f>
        <v>0.38930531766022108</v>
      </c>
      <c r="H76" s="45">
        <f>IFERROR(IF(INDEX(J!$A$1:$ZZ$200,MATCH($A76,J!$A$1:$A$200,0),MATCH(H$8,J!$A$1:$ZZ$1,0))&lt;&gt;"",INDEX(J!$A$1:$ZZ$200,MATCH($A76,J!$A$1:$A$200,0),MATCH(H$8,J!$A$1:$ZZ$1,0)),""),"")</f>
        <v>-0.28129448728528816</v>
      </c>
      <c r="I76" s="45">
        <f>IFERROR(IF(INDEX(J!$A$1:$ZZ$200,MATCH($A76,J!$A$1:$A$200,0),MATCH(I$8,J!$A$1:$ZZ$1,0))&lt;&gt;"",INDEX(J!$A$1:$ZZ$200,MATCH($A76,J!$A$1:$A$200,0),MATCH(I$8,J!$A$1:$ZZ$1,0)),""),"")</f>
        <v>0.26875834694254763</v>
      </c>
      <c r="J76" s="46">
        <f>IFERROR(IF(INDEX(J!$A$1:$ZZ$200,MATCH($A76,J!$A$1:$A$200,0),MATCH(J$8,J!$A$1:$ZZ$1,0))&lt;&gt;"",INDEX(J!$A$1:$ZZ$200,MATCH($A76,J!$A$1:$A$200,0),MATCH(J$8,J!$A$1:$ZZ$1,0)),""),"")</f>
        <v>0.22715974269865979</v>
      </c>
      <c r="K76" s="10"/>
      <c r="L76" s="43" t="str">
        <f>IF(L75&lt;&gt;"",IF(INDEX(J!$A$1:$ZZ$200,MATCH(L75+1,J!$A$1:$A$200,0),MATCH(M$8,J!$A$1:$ZZ$1,0))&lt;&gt;"",L75+1,""),"")</f>
        <v/>
      </c>
      <c r="M76" s="45" t="str">
        <f>IFERROR(IF(INDEX(J!$A$1:$ZZ$200,MATCH($A76,J!$A$1:$A$200,0),MATCH(M$8,J!$A$1:$ZZ$1,0))&lt;&gt;"",INDEX(J!$A$1:$ZZ$200,MATCH($A76,J!$A$1:$A$200,0),MATCH(M$8,J!$A$1:$ZZ$1,0)),""),"")</f>
        <v/>
      </c>
      <c r="N76" s="45" t="str">
        <f>IFERROR(IF(INDEX(J!$A$1:$ZZ$200,MATCH($A76,J!$A$1:$A$200,0),MATCH(N$8,J!$A$1:$ZZ$1,0))&lt;&gt;"",INDEX(J!$A$1:$ZZ$200,MATCH($A76,J!$A$1:$A$200,0),MATCH(N$8,J!$A$1:$ZZ$1,0)),""),"")</f>
        <v/>
      </c>
      <c r="O76" s="45" t="str">
        <f>IFERROR(IF(INDEX(J!$A$1:$ZZ$200,MATCH($A76,J!$A$1:$A$200,0),MATCH(O$8,J!$A$1:$ZZ$1,0))&lt;&gt;"",INDEX(J!$A$1:$ZZ$200,MATCH($A76,J!$A$1:$A$200,0),MATCH(O$8,J!$A$1:$ZZ$1,0)),""),"")</f>
        <v/>
      </c>
      <c r="P76" s="10"/>
      <c r="Q76" s="43">
        <f>IF(Q75&lt;&gt;"",IF(INDEX(J!$A$1:$ZZ$200,MATCH(Q75+1,J!$A$1:$A$200,0),MATCH(R$8,J!$A$1:$ZZ$1,0))&lt;&gt;"",Q75+1,""),"")</f>
        <v>2035</v>
      </c>
      <c r="R76" s="45">
        <f>IFERROR(IF(INDEX(J!$A$1:$ZZ$200,MATCH($A76,J!$A$1:$A$200,0),MATCH(R$8,J!$A$1:$ZZ$1,0))&lt;&gt;"",INDEX(J!$A$1:$ZZ$200,MATCH($A76,J!$A$1:$A$200,0),MATCH(R$8,J!$A$1:$ZZ$1,0)),""),"")</f>
        <v>2.3951280116150659</v>
      </c>
      <c r="S76" s="45">
        <f>IFERROR(IF(INDEX(J!$A$1:$ZZ$200,MATCH($A76,J!$A$1:$A$200,0),MATCH(S$8,J!$A$1:$ZZ$1,0))&lt;&gt;"",INDEX(J!$A$1:$ZZ$200,MATCH($A76,J!$A$1:$A$200,0),MATCH(S$8,J!$A$1:$ZZ$1,0)),""),"")</f>
        <v>68.609627807215176</v>
      </c>
      <c r="T76" s="45">
        <f>IFERROR(IF(INDEX(J!$A$1:$ZZ$200,MATCH($A76,J!$A$1:$A$200,0),MATCH(T$8,J!$A$1:$ZZ$1,0))&lt;&gt;"",INDEX(J!$A$1:$ZZ$200,MATCH($A76,J!$A$1:$A$200,0),MATCH(T$8,J!$A$1:$ZZ$1,0)),""),"")</f>
        <v>39.374945885176828</v>
      </c>
      <c r="U76" s="45">
        <f>IFERROR(IF(INDEX(J!$A$1:$ZZ$200,MATCH($A76,J!$A$1:$A$200,0),MATCH(U$8,J!$A$1:$ZZ$1,0))&lt;&gt;"",INDEX(J!$A$1:$ZZ$200,MATCH($A76,J!$A$1:$A$200,0),MATCH(U$8,J!$A$1:$ZZ$1,0)),""),"")</f>
        <v>8.3274082435631982</v>
      </c>
    </row>
    <row r="77" spans="1:21">
      <c r="A77" s="43">
        <f>IF(A76&lt;&gt;"",IF(INDEX(J!$A$1:$ZZ$200,MATCH(A76+1,J!$A$1:$A$200,0),MATCH(B$8,J!$A$1:$ZZ$1,0))&lt;&gt;"",A76+1,""),"")</f>
        <v>2036</v>
      </c>
      <c r="B77" s="44">
        <f>IFERROR(IF(INDEX(J!$A$1:$ZZ$200,MATCH($A77,J!$A$1:$A$200,0),MATCH(B$8,J!$A$1:$ZZ$1,0))&lt;&gt;"",INDEX(J!$A$1:$ZZ$200,MATCH($A77,J!$A$1:$A$200,0),MATCH(B$8,J!$A$1:$ZZ$1,0)),""),"")</f>
        <v>3478.7186894678998</v>
      </c>
      <c r="C77" s="45">
        <f>IFERROR(IF(INDEX(J!$A$1:$ZZ$200,MATCH($A77,J!$A$1:$A$200,0),MATCH(C$8,J!$A$1:$ZZ$1,0))&lt;&gt;"",INDEX(J!$A$1:$ZZ$200,MATCH($A77,J!$A$1:$A$200,0),MATCH(C$8,J!$A$1:$ZZ$1,0)),""),"")</f>
        <v>40.902955968068653</v>
      </c>
      <c r="D77" s="10"/>
      <c r="E77" s="43">
        <f>IF(E76&lt;&gt;"",IF(INDEX(J!$A$1:$ZZ$200,MATCH(E76+1,J!$A$1:$A$200,0),MATCH(F$8,J!$A$1:$ZZ$1,0))&lt;&gt;"",E76+1,""),"")</f>
        <v>2036</v>
      </c>
      <c r="F77" s="45">
        <f>IFERROR(IF(INDEX(J!$A$1:$ZZ$200,MATCH($A77,J!$A$1:$A$200,0),MATCH(F$8,J!$A$1:$ZZ$1,0))&lt;&gt;"",INDEX(J!$A$1:$ZZ$200,MATCH($A77,J!$A$1:$A$200,0),MATCH(F$8,J!$A$1:$ZZ$1,0)),""),"")</f>
        <v>0.66726405143100087</v>
      </c>
      <c r="G77" s="45">
        <f>IFERROR(IF(INDEX(J!$A$1:$ZZ$200,MATCH($A77,J!$A$1:$A$200,0),MATCH(G$8,J!$A$1:$ZZ$1,0))&lt;&gt;"",INDEX(J!$A$1:$ZZ$200,MATCH($A77,J!$A$1:$A$200,0),MATCH(G$8,J!$A$1:$ZZ$1,0)),""),"")</f>
        <v>0.38920100582744449</v>
      </c>
      <c r="H77" s="45">
        <f>IFERROR(IF(INDEX(J!$A$1:$ZZ$200,MATCH($A77,J!$A$1:$A$200,0),MATCH(H$8,J!$A$1:$ZZ$1,0))&lt;&gt;"",INDEX(J!$A$1:$ZZ$200,MATCH($A77,J!$A$1:$A$200,0),MATCH(H$8,J!$A$1:$ZZ$1,0)),""),"")</f>
        <v>-0.22253369594922334</v>
      </c>
      <c r="I77" s="45">
        <f>IFERROR(IF(INDEX(J!$A$1:$ZZ$200,MATCH($A77,J!$A$1:$A$200,0),MATCH(I$8,J!$A$1:$ZZ$1,0))&lt;&gt;"",INDEX(J!$A$1:$ZZ$200,MATCH($A77,J!$A$1:$A$200,0),MATCH(I$8,J!$A$1:$ZZ$1,0)),""),"")</f>
        <v>0.26995208639789325</v>
      </c>
      <c r="J77" s="46">
        <f>IFERROR(IF(INDEX(J!$A$1:$ZZ$200,MATCH($A77,J!$A$1:$A$200,0),MATCH(J$8,J!$A$1:$ZZ$1,0))&lt;&gt;"",INDEX(J!$A$1:$ZZ$200,MATCH($A77,J!$A$1:$A$200,0),MATCH(J$8,J!$A$1:$ZZ$1,0)),""),"")</f>
        <v>0.23064465515488641</v>
      </c>
      <c r="K77" s="10"/>
      <c r="L77" s="43" t="str">
        <f>IF(L76&lt;&gt;"",IF(INDEX(J!$A$1:$ZZ$200,MATCH(L76+1,J!$A$1:$A$200,0),MATCH(M$8,J!$A$1:$ZZ$1,0))&lt;&gt;"",L76+1,""),"")</f>
        <v/>
      </c>
      <c r="M77" s="45" t="str">
        <f>IFERROR(IF(INDEX(J!$A$1:$ZZ$200,MATCH($A77,J!$A$1:$A$200,0),MATCH(M$8,J!$A$1:$ZZ$1,0))&lt;&gt;"",INDEX(J!$A$1:$ZZ$200,MATCH($A77,J!$A$1:$A$200,0),MATCH(M$8,J!$A$1:$ZZ$1,0)),""),"")</f>
        <v/>
      </c>
      <c r="N77" s="45" t="str">
        <f>IFERROR(IF(INDEX(J!$A$1:$ZZ$200,MATCH($A77,J!$A$1:$A$200,0),MATCH(N$8,J!$A$1:$ZZ$1,0))&lt;&gt;"",INDEX(J!$A$1:$ZZ$200,MATCH($A77,J!$A$1:$A$200,0),MATCH(N$8,J!$A$1:$ZZ$1,0)),""),"")</f>
        <v/>
      </c>
      <c r="O77" s="45" t="str">
        <f>IFERROR(IF(INDEX(J!$A$1:$ZZ$200,MATCH($A77,J!$A$1:$A$200,0),MATCH(O$8,J!$A$1:$ZZ$1,0))&lt;&gt;"",INDEX(J!$A$1:$ZZ$200,MATCH($A77,J!$A$1:$A$200,0),MATCH(O$8,J!$A$1:$ZZ$1,0)),""),"")</f>
        <v/>
      </c>
      <c r="P77" s="10"/>
      <c r="Q77" s="43">
        <f>IF(Q76&lt;&gt;"",IF(INDEX(J!$A$1:$ZZ$200,MATCH(Q76+1,J!$A$1:$A$200,0),MATCH(R$8,J!$A$1:$ZZ$1,0))&lt;&gt;"",Q76+1,""),"")</f>
        <v>2036</v>
      </c>
      <c r="R77" s="45">
        <f>IFERROR(IF(INDEX(J!$A$1:$ZZ$200,MATCH($A77,J!$A$1:$A$200,0),MATCH(R$8,J!$A$1:$ZZ$1,0))&lt;&gt;"",INDEX(J!$A$1:$ZZ$200,MATCH($A77,J!$A$1:$A$200,0),MATCH(R$8,J!$A$1:$ZZ$1,0)),""),"")</f>
        <v>2.3902006508547302</v>
      </c>
      <c r="S77" s="45">
        <f>IFERROR(IF(INDEX(J!$A$1:$ZZ$200,MATCH($A77,J!$A$1:$A$200,0),MATCH(S$8,J!$A$1:$ZZ$1,0))&lt;&gt;"",INDEX(J!$A$1:$ZZ$200,MATCH($A77,J!$A$1:$A$200,0),MATCH(S$8,J!$A$1:$ZZ$1,0)),""),"")</f>
        <v>68.9137555846048</v>
      </c>
      <c r="T77" s="45">
        <f>IFERROR(IF(INDEX(J!$A$1:$ZZ$200,MATCH($A77,J!$A$1:$A$200,0),MATCH(T$8,J!$A$1:$ZZ$1,0))&lt;&gt;"",INDEX(J!$A$1:$ZZ$200,MATCH($A77,J!$A$1:$A$200,0),MATCH(T$8,J!$A$1:$ZZ$1,0)),""),"")</f>
        <v>39.393999700444212</v>
      </c>
      <c r="U77" s="45">
        <f>IFERROR(IF(INDEX(J!$A$1:$ZZ$200,MATCH($A77,J!$A$1:$A$200,0),MATCH(U$8,J!$A$1:$ZZ$1,0))&lt;&gt;"",INDEX(J!$A$1:$ZZ$200,MATCH($A77,J!$A$1:$A$200,0),MATCH(U$8,J!$A$1:$ZZ$1,0)),""),"")</f>
        <v>8.332522375121485</v>
      </c>
    </row>
    <row r="78" spans="1:21">
      <c r="A78" s="43">
        <f>IF(A77&lt;&gt;"",IF(INDEX(J!$A$1:$ZZ$200,MATCH(A77+1,J!$A$1:$A$200,0),MATCH(B$8,J!$A$1:$ZZ$1,0))&lt;&gt;"",A77+1,""),"")</f>
        <v>2037</v>
      </c>
      <c r="B78" s="44">
        <f>IFERROR(IF(INDEX(J!$A$1:$ZZ$200,MATCH($A78,J!$A$1:$A$200,0),MATCH(B$8,J!$A$1:$ZZ$1,0))&lt;&gt;"",INDEX(J!$A$1:$ZZ$200,MATCH($A78,J!$A$1:$A$200,0),MATCH(B$8,J!$A$1:$ZZ$1,0)),""),"")</f>
        <v>3503.9269715254618</v>
      </c>
      <c r="C78" s="45">
        <f>IFERROR(IF(INDEX(J!$A$1:$ZZ$200,MATCH($A78,J!$A$1:$A$200,0),MATCH(C$8,J!$A$1:$ZZ$1,0))&lt;&gt;"",INDEX(J!$A$1:$ZZ$200,MATCH($A78,J!$A$1:$A$200,0),MATCH(C$8,J!$A$1:$ZZ$1,0)),""),"")</f>
        <v>41.218839325821037</v>
      </c>
      <c r="D78" s="10"/>
      <c r="E78" s="43">
        <f>IF(E77&lt;&gt;"",IF(INDEX(J!$A$1:$ZZ$200,MATCH(E77+1,J!$A$1:$A$200,0),MATCH(F$8,J!$A$1:$ZZ$1,0))&lt;&gt;"",E77+1,""),"")</f>
        <v>2037</v>
      </c>
      <c r="F78" s="45">
        <f>IFERROR(IF(INDEX(J!$A$1:$ZZ$200,MATCH($A78,J!$A$1:$A$200,0),MATCH(F$8,J!$A$1:$ZZ$1,0))&lt;&gt;"",INDEX(J!$A$1:$ZZ$200,MATCH($A78,J!$A$1:$A$200,0),MATCH(F$8,J!$A$1:$ZZ$1,0)),""),"")</f>
        <v>0.7153141569225574</v>
      </c>
      <c r="G78" s="45">
        <f>IFERROR(IF(INDEX(J!$A$1:$ZZ$200,MATCH($A78,J!$A$1:$A$200,0),MATCH(G$8,J!$A$1:$ZZ$1,0))&lt;&gt;"",INDEX(J!$A$1:$ZZ$200,MATCH($A78,J!$A$1:$A$200,0),MATCH(G$8,J!$A$1:$ZZ$1,0)),""),"")</f>
        <v>0.38917682288303351</v>
      </c>
      <c r="H78" s="45">
        <f>IFERROR(IF(INDEX(J!$A$1:$ZZ$200,MATCH($A78,J!$A$1:$A$200,0),MATCH(H$8,J!$A$1:$ZZ$1,0))&lt;&gt;"",INDEX(J!$A$1:$ZZ$200,MATCH($A78,J!$A$1:$A$200,0),MATCH(H$8,J!$A$1:$ZZ$1,0)),""),"")</f>
        <v>-0.17507203075620281</v>
      </c>
      <c r="I78" s="45">
        <f>IFERROR(IF(INDEX(J!$A$1:$ZZ$200,MATCH($A78,J!$A$1:$A$200,0),MATCH(I$8,J!$A$1:$ZZ$1,0))&lt;&gt;"",INDEX(J!$A$1:$ZZ$200,MATCH($A78,J!$A$1:$A$200,0),MATCH(I$8,J!$A$1:$ZZ$1,0)),""),"")</f>
        <v>0.27135822467926118</v>
      </c>
      <c r="J78" s="46">
        <f>IFERROR(IF(INDEX(J!$A$1:$ZZ$200,MATCH($A78,J!$A$1:$A$200,0),MATCH(J$8,J!$A$1:$ZZ$1,0))&lt;&gt;"",INDEX(J!$A$1:$ZZ$200,MATCH($A78,J!$A$1:$A$200,0),MATCH(J$8,J!$A$1:$ZZ$1,0)),""),"")</f>
        <v>0.22985114011646557</v>
      </c>
      <c r="K78" s="10"/>
      <c r="L78" s="43" t="str">
        <f>IF(L77&lt;&gt;"",IF(INDEX(J!$A$1:$ZZ$200,MATCH(L77+1,J!$A$1:$A$200,0),MATCH(M$8,J!$A$1:$ZZ$1,0))&lt;&gt;"",L77+1,""),"")</f>
        <v/>
      </c>
      <c r="M78" s="45" t="str">
        <f>IFERROR(IF(INDEX(J!$A$1:$ZZ$200,MATCH($A78,J!$A$1:$A$200,0),MATCH(M$8,J!$A$1:$ZZ$1,0))&lt;&gt;"",INDEX(J!$A$1:$ZZ$200,MATCH($A78,J!$A$1:$A$200,0),MATCH(M$8,J!$A$1:$ZZ$1,0)),""),"")</f>
        <v/>
      </c>
      <c r="N78" s="45" t="str">
        <f>IFERROR(IF(INDEX(J!$A$1:$ZZ$200,MATCH($A78,J!$A$1:$A$200,0),MATCH(N$8,J!$A$1:$ZZ$1,0))&lt;&gt;"",INDEX(J!$A$1:$ZZ$200,MATCH($A78,J!$A$1:$A$200,0),MATCH(N$8,J!$A$1:$ZZ$1,0)),""),"")</f>
        <v/>
      </c>
      <c r="O78" s="45" t="str">
        <f>IFERROR(IF(INDEX(J!$A$1:$ZZ$200,MATCH($A78,J!$A$1:$A$200,0),MATCH(O$8,J!$A$1:$ZZ$1,0))&lt;&gt;"",INDEX(J!$A$1:$ZZ$200,MATCH($A78,J!$A$1:$A$200,0),MATCH(O$8,J!$A$1:$ZZ$1,0)),""),"")</f>
        <v/>
      </c>
      <c r="P78" s="10"/>
      <c r="Q78" s="43">
        <f>IF(Q77&lt;&gt;"",IF(INDEX(J!$A$1:$ZZ$200,MATCH(Q77+1,J!$A$1:$A$200,0),MATCH(R$8,J!$A$1:$ZZ$1,0))&lt;&gt;"",Q77+1,""),"")</f>
        <v>2037</v>
      </c>
      <c r="R78" s="45">
        <f>IFERROR(IF(INDEX(J!$A$1:$ZZ$200,MATCH($A78,J!$A$1:$A$200,0),MATCH(R$8,J!$A$1:$ZZ$1,0))&lt;&gt;"",INDEX(J!$A$1:$ZZ$200,MATCH($A78,J!$A$1:$A$200,0),MATCH(R$8,J!$A$1:$ZZ$1,0)),""),"")</f>
        <v>2.3957476628073655</v>
      </c>
      <c r="S78" s="45">
        <f>IFERROR(IF(INDEX(J!$A$1:$ZZ$200,MATCH($A78,J!$A$1:$A$200,0),MATCH(S$8,J!$A$1:$ZZ$1,0))&lt;&gt;"",INDEX(J!$A$1:$ZZ$200,MATCH($A78,J!$A$1:$A$200,0),MATCH(S$8,J!$A$1:$ZZ$1,0)),""),"")</f>
        <v>69.339925042858226</v>
      </c>
      <c r="T78" s="45">
        <f>IFERROR(IF(INDEX(J!$A$1:$ZZ$200,MATCH($A78,J!$A$1:$A$200,0),MATCH(T$8,J!$A$1:$ZZ$1,0))&lt;&gt;"",INDEX(J!$A$1:$ZZ$200,MATCH($A78,J!$A$1:$A$200,0),MATCH(T$8,J!$A$1:$ZZ$1,0)),""),"")</f>
        <v>39.43473191396528</v>
      </c>
      <c r="U78" s="45">
        <f>IFERROR(IF(INDEX(J!$A$1:$ZZ$200,MATCH($A78,J!$A$1:$A$200,0),MATCH(U$8,J!$A$1:$ZZ$1,0))&lt;&gt;"",INDEX(J!$A$1:$ZZ$200,MATCH($A78,J!$A$1:$A$200,0),MATCH(U$8,J!$A$1:$ZZ$1,0)),""),"")</f>
        <v>8.3279218446322112</v>
      </c>
    </row>
    <row r="79" spans="1:21">
      <c r="A79" s="43">
        <f>IF(A78&lt;&gt;"",IF(INDEX(J!$A$1:$ZZ$200,MATCH(A78+1,J!$A$1:$A$200,0),MATCH(B$8,J!$A$1:$ZZ$1,0))&lt;&gt;"",A78+1,""),"")</f>
        <v>2038</v>
      </c>
      <c r="B79" s="44">
        <f>IFERROR(IF(INDEX(J!$A$1:$ZZ$200,MATCH($A79,J!$A$1:$A$200,0),MATCH(B$8,J!$A$1:$ZZ$1,0))&lt;&gt;"",INDEX(J!$A$1:$ZZ$200,MATCH($A79,J!$A$1:$A$200,0),MATCH(B$8,J!$A$1:$ZZ$1,0)),""),"")</f>
        <v>3531.5595576465321</v>
      </c>
      <c r="C79" s="45">
        <f>IFERROR(IF(INDEX(J!$A$1:$ZZ$200,MATCH($A79,J!$A$1:$A$200,0),MATCH(C$8,J!$A$1:$ZZ$1,0))&lt;&gt;"",INDEX(J!$A$1:$ZZ$200,MATCH($A79,J!$A$1:$A$200,0),MATCH(C$8,J!$A$1:$ZZ$1,0)),""),"")</f>
        <v>41.566195331888757</v>
      </c>
      <c r="D79" s="10"/>
      <c r="E79" s="43">
        <f>IF(E78&lt;&gt;"",IF(INDEX(J!$A$1:$ZZ$200,MATCH(E78+1,J!$A$1:$A$200,0),MATCH(F$8,J!$A$1:$ZZ$1,0))&lt;&gt;"",E78+1,""),"")</f>
        <v>2038</v>
      </c>
      <c r="F79" s="45">
        <f>IFERROR(IF(INDEX(J!$A$1:$ZZ$200,MATCH($A79,J!$A$1:$A$200,0),MATCH(F$8,J!$A$1:$ZZ$1,0))&lt;&gt;"",INDEX(J!$A$1:$ZZ$200,MATCH($A79,J!$A$1:$A$200,0),MATCH(F$8,J!$A$1:$ZZ$1,0)),""),"")</f>
        <v>0.76836078695428556</v>
      </c>
      <c r="G79" s="45">
        <f>IFERROR(IF(INDEX(J!$A$1:$ZZ$200,MATCH($A79,J!$A$1:$A$200,0),MATCH(G$8,J!$A$1:$ZZ$1,0))&lt;&gt;"",INDEX(J!$A$1:$ZZ$200,MATCH($A79,J!$A$1:$A$200,0),MATCH(G$8,J!$A$1:$ZZ$1,0)),""),"")</f>
        <v>0.38961510969288149</v>
      </c>
      <c r="H79" s="45">
        <f>IFERROR(IF(INDEX(J!$A$1:$ZZ$200,MATCH($A79,J!$A$1:$A$200,0),MATCH(H$8,J!$A$1:$ZZ$1,0))&lt;&gt;"",INDEX(J!$A$1:$ZZ$200,MATCH($A79,J!$A$1:$A$200,0),MATCH(H$8,J!$A$1:$ZZ$1,0)),""),"")</f>
        <v>-0.11991435197498049</v>
      </c>
      <c r="I79" s="45">
        <f>IFERROR(IF(INDEX(J!$A$1:$ZZ$200,MATCH($A79,J!$A$1:$A$200,0),MATCH(I$8,J!$A$1:$ZZ$1,0))&lt;&gt;"",INDEX(J!$A$1:$ZZ$200,MATCH($A79,J!$A$1:$A$200,0),MATCH(I$8,J!$A$1:$ZZ$1,0)),""),"")</f>
        <v>0.27043991091477437</v>
      </c>
      <c r="J79" s="46">
        <f>IFERROR(IF(INDEX(J!$A$1:$ZZ$200,MATCH($A79,J!$A$1:$A$200,0),MATCH(J$8,J!$A$1:$ZZ$1,0))&lt;&gt;"",INDEX(J!$A$1:$ZZ$200,MATCH($A79,J!$A$1:$A$200,0),MATCH(J$8,J!$A$1:$ZZ$1,0)),""),"")</f>
        <v>0.22822011832161018</v>
      </c>
      <c r="K79" s="10"/>
      <c r="L79" s="43" t="str">
        <f>IF(L78&lt;&gt;"",IF(INDEX(J!$A$1:$ZZ$200,MATCH(L78+1,J!$A$1:$A$200,0),MATCH(M$8,J!$A$1:$ZZ$1,0))&lt;&gt;"",L78+1,""),"")</f>
        <v/>
      </c>
      <c r="M79" s="45" t="str">
        <f>IFERROR(IF(INDEX(J!$A$1:$ZZ$200,MATCH($A79,J!$A$1:$A$200,0),MATCH(M$8,J!$A$1:$ZZ$1,0))&lt;&gt;"",INDEX(J!$A$1:$ZZ$200,MATCH($A79,J!$A$1:$A$200,0),MATCH(M$8,J!$A$1:$ZZ$1,0)),""),"")</f>
        <v/>
      </c>
      <c r="N79" s="45" t="str">
        <f>IFERROR(IF(INDEX(J!$A$1:$ZZ$200,MATCH($A79,J!$A$1:$A$200,0),MATCH(N$8,J!$A$1:$ZZ$1,0))&lt;&gt;"",INDEX(J!$A$1:$ZZ$200,MATCH($A79,J!$A$1:$A$200,0),MATCH(N$8,J!$A$1:$ZZ$1,0)),""),"")</f>
        <v/>
      </c>
      <c r="O79" s="45" t="str">
        <f>IFERROR(IF(INDEX(J!$A$1:$ZZ$200,MATCH($A79,J!$A$1:$A$200,0),MATCH(O$8,J!$A$1:$ZZ$1,0))&lt;&gt;"",INDEX(J!$A$1:$ZZ$200,MATCH($A79,J!$A$1:$A$200,0),MATCH(O$8,J!$A$1:$ZZ$1,0)),""),"")</f>
        <v/>
      </c>
      <c r="P79" s="10"/>
      <c r="Q79" s="43">
        <f>IF(Q78&lt;&gt;"",IF(INDEX(J!$A$1:$ZZ$200,MATCH(Q78+1,J!$A$1:$A$200,0),MATCH(R$8,J!$A$1:$ZZ$1,0))&lt;&gt;"",Q78+1,""),"")</f>
        <v>2038</v>
      </c>
      <c r="R79" s="45">
        <f>IFERROR(IF(INDEX(J!$A$1:$ZZ$200,MATCH($A79,J!$A$1:$A$200,0),MATCH(R$8,J!$A$1:$ZZ$1,0))&lt;&gt;"",INDEX(J!$A$1:$ZZ$200,MATCH($A79,J!$A$1:$A$200,0),MATCH(R$8,J!$A$1:$ZZ$1,0)),""),"")</f>
        <v>2.3934638052448429</v>
      </c>
      <c r="S79" s="45">
        <f>IFERROR(IF(INDEX(J!$A$1:$ZZ$200,MATCH($A79,J!$A$1:$A$200,0),MATCH(S$8,J!$A$1:$ZZ$1,0))&lt;&gt;"",INDEX(J!$A$1:$ZZ$200,MATCH($A79,J!$A$1:$A$200,0),MATCH(S$8,J!$A$1:$ZZ$1,0)),""),"")</f>
        <v>69.858761198648352</v>
      </c>
      <c r="T79" s="45">
        <f>IFERROR(IF(INDEX(J!$A$1:$ZZ$200,MATCH($A79,J!$A$1:$A$200,0),MATCH(T$8,J!$A$1:$ZZ$1,0))&lt;&gt;"",INDEX(J!$A$1:$ZZ$200,MATCH($A79,J!$A$1:$A$200,0),MATCH(T$8,J!$A$1:$ZZ$1,0)),""),"")</f>
        <v>39.455972391284604</v>
      </c>
      <c r="U79" s="45">
        <f>IFERROR(IF(INDEX(J!$A$1:$ZZ$200,MATCH($A79,J!$A$1:$A$200,0),MATCH(U$8,J!$A$1:$ZZ$1,0))&lt;&gt;"",INDEX(J!$A$1:$ZZ$200,MATCH($A79,J!$A$1:$A$200,0),MATCH(U$8,J!$A$1:$ZZ$1,0)),""),"")</f>
        <v>8.3293753028986348</v>
      </c>
    </row>
    <row r="80" spans="1:21">
      <c r="A80" s="43">
        <f>IF(A79&lt;&gt;"",IF(INDEX(J!$A$1:$ZZ$200,MATCH(A79+1,J!$A$1:$A$200,0),MATCH(B$8,J!$A$1:$ZZ$1,0))&lt;&gt;"",A79+1,""),"")</f>
        <v>2039</v>
      </c>
      <c r="B80" s="44">
        <f>IFERROR(IF(INDEX(J!$A$1:$ZZ$200,MATCH($A80,J!$A$1:$A$200,0),MATCH(B$8,J!$A$1:$ZZ$1,0))&lt;&gt;"",INDEX(J!$A$1:$ZZ$200,MATCH($A80,J!$A$1:$A$200,0),MATCH(B$8,J!$A$1:$ZZ$1,0)),""),"")</f>
        <v>3559.8976391913238</v>
      </c>
      <c r="C80" s="45">
        <f>IFERROR(IF(INDEX(J!$A$1:$ZZ$200,MATCH($A80,J!$A$1:$A$200,0),MATCH(C$8,J!$A$1:$ZZ$1,0))&lt;&gt;"",INDEX(J!$A$1:$ZZ$200,MATCH($A80,J!$A$1:$A$200,0),MATCH(C$8,J!$A$1:$ZZ$1,0)),""),"")</f>
        <v>41.925046686428423</v>
      </c>
      <c r="D80" s="10"/>
      <c r="E80" s="43">
        <f>IF(E79&lt;&gt;"",IF(INDEX(J!$A$1:$ZZ$200,MATCH(E79+1,J!$A$1:$A$200,0),MATCH(F$8,J!$A$1:$ZZ$1,0))&lt;&gt;"",E79+1,""),"")</f>
        <v>2039</v>
      </c>
      <c r="F80" s="45">
        <f>IFERROR(IF(INDEX(J!$A$1:$ZZ$200,MATCH($A80,J!$A$1:$A$200,0),MATCH(F$8,J!$A$1:$ZZ$1,0))&lt;&gt;"",INDEX(J!$A$1:$ZZ$200,MATCH($A80,J!$A$1:$A$200,0),MATCH(F$8,J!$A$1:$ZZ$1,0)),""),"")</f>
        <v>0.78205359034860888</v>
      </c>
      <c r="G80" s="45">
        <f>IFERROR(IF(INDEX(J!$A$1:$ZZ$200,MATCH($A80,J!$A$1:$A$200,0),MATCH(G$8,J!$A$1:$ZZ$1,0))&lt;&gt;"",INDEX(J!$A$1:$ZZ$200,MATCH($A80,J!$A$1:$A$200,0),MATCH(G$8,J!$A$1:$ZZ$1,0)),""),"")</f>
        <v>0.3906377790814326</v>
      </c>
      <c r="H80" s="45">
        <f>IFERROR(IF(INDEX(J!$A$1:$ZZ$200,MATCH($A80,J!$A$1:$A$200,0),MATCH(H$8,J!$A$1:$ZZ$1,0))&lt;&gt;"",INDEX(J!$A$1:$ZZ$200,MATCH($A80,J!$A$1:$A$200,0),MATCH(H$8,J!$A$1:$ZZ$1,0)),""),"")</f>
        <v>-0.10980282145708088</v>
      </c>
      <c r="I80" s="45">
        <f>IFERROR(IF(INDEX(J!$A$1:$ZZ$200,MATCH($A80,J!$A$1:$A$200,0),MATCH(I$8,J!$A$1:$ZZ$1,0))&lt;&gt;"",INDEX(J!$A$1:$ZZ$200,MATCH($A80,J!$A$1:$A$200,0),MATCH(I$8,J!$A$1:$ZZ$1,0)),""),"")</f>
        <v>0.26973927247644269</v>
      </c>
      <c r="J80" s="46">
        <f>IFERROR(IF(INDEX(J!$A$1:$ZZ$200,MATCH($A80,J!$A$1:$A$200,0),MATCH(J$8,J!$A$1:$ZZ$1,0))&lt;&gt;"",INDEX(J!$A$1:$ZZ$200,MATCH($A80,J!$A$1:$A$200,0),MATCH(J$8,J!$A$1:$ZZ$1,0)),""),"")</f>
        <v>0.23147936024781446</v>
      </c>
      <c r="K80" s="10"/>
      <c r="L80" s="43" t="str">
        <f>IF(L79&lt;&gt;"",IF(INDEX(J!$A$1:$ZZ$200,MATCH(L79+1,J!$A$1:$A$200,0),MATCH(M$8,J!$A$1:$ZZ$1,0))&lt;&gt;"",L79+1,""),"")</f>
        <v/>
      </c>
      <c r="M80" s="45" t="str">
        <f>IFERROR(IF(INDEX(J!$A$1:$ZZ$200,MATCH($A80,J!$A$1:$A$200,0),MATCH(M$8,J!$A$1:$ZZ$1,0))&lt;&gt;"",INDEX(J!$A$1:$ZZ$200,MATCH($A80,J!$A$1:$A$200,0),MATCH(M$8,J!$A$1:$ZZ$1,0)),""),"")</f>
        <v/>
      </c>
      <c r="N80" s="45" t="str">
        <f>IFERROR(IF(INDEX(J!$A$1:$ZZ$200,MATCH($A80,J!$A$1:$A$200,0),MATCH(N$8,J!$A$1:$ZZ$1,0))&lt;&gt;"",INDEX(J!$A$1:$ZZ$200,MATCH($A80,J!$A$1:$A$200,0),MATCH(N$8,J!$A$1:$ZZ$1,0)),""),"")</f>
        <v/>
      </c>
      <c r="O80" s="45" t="str">
        <f>IFERROR(IF(INDEX(J!$A$1:$ZZ$200,MATCH($A80,J!$A$1:$A$200,0),MATCH(O$8,J!$A$1:$ZZ$1,0))&lt;&gt;"",INDEX(J!$A$1:$ZZ$200,MATCH($A80,J!$A$1:$A$200,0),MATCH(O$8,J!$A$1:$ZZ$1,0)),""),"")</f>
        <v/>
      </c>
      <c r="P80" s="10"/>
      <c r="Q80" s="43">
        <f>IF(Q79&lt;&gt;"",IF(INDEX(J!$A$1:$ZZ$200,MATCH(Q79+1,J!$A$1:$A$200,0),MATCH(R$8,J!$A$1:$ZZ$1,0))&lt;&gt;"",Q79+1,""),"")</f>
        <v>2039</v>
      </c>
      <c r="R80" s="45">
        <f>IFERROR(IF(INDEX(J!$A$1:$ZZ$200,MATCH($A80,J!$A$1:$A$200,0),MATCH(R$8,J!$A$1:$ZZ$1,0))&lt;&gt;"",INDEX(J!$A$1:$ZZ$200,MATCH($A80,J!$A$1:$A$200,0),MATCH(R$8,J!$A$1:$ZZ$1,0)),""),"")</f>
        <v>2.3861921416852345</v>
      </c>
      <c r="S80" s="45">
        <f>IFERROR(IF(INDEX(J!$A$1:$ZZ$200,MATCH($A80,J!$A$1:$A$200,0),MATCH(S$8,J!$A$1:$ZZ$1,0))&lt;&gt;"",INDEX(J!$A$1:$ZZ$200,MATCH($A80,J!$A$1:$A$200,0),MATCH(S$8,J!$A$1:$ZZ$1,0)),""),"")</f>
        <v>70.395304734708404</v>
      </c>
      <c r="T80" s="45">
        <f>IFERROR(IF(INDEX(J!$A$1:$ZZ$200,MATCH($A80,J!$A$1:$A$200,0),MATCH(T$8,J!$A$1:$ZZ$1,0))&lt;&gt;"",INDEX(J!$A$1:$ZZ$200,MATCH($A80,J!$A$1:$A$200,0),MATCH(T$8,J!$A$1:$ZZ$1,0)),""),"")</f>
        <v>39.499613897932804</v>
      </c>
      <c r="U80" s="45">
        <f>IFERROR(IF(INDEX(J!$A$1:$ZZ$200,MATCH($A80,J!$A$1:$A$200,0),MATCH(U$8,J!$A$1:$ZZ$1,0))&lt;&gt;"",INDEX(J!$A$1:$ZZ$200,MATCH($A80,J!$A$1:$A$200,0),MATCH(U$8,J!$A$1:$ZZ$1,0)),""),"")</f>
        <v>8.3267742977235741</v>
      </c>
    </row>
    <row r="81" spans="1:21">
      <c r="A81" s="43">
        <f>IF(A80&lt;&gt;"",IF(INDEX(J!$A$1:$ZZ$200,MATCH(A80+1,J!$A$1:$A$200,0),MATCH(B$8,J!$A$1:$ZZ$1,0))&lt;&gt;"",A80+1,""),"")</f>
        <v>2040</v>
      </c>
      <c r="B81" s="44">
        <f>IFERROR(IF(INDEX(J!$A$1:$ZZ$200,MATCH($A81,J!$A$1:$A$200,0),MATCH(B$8,J!$A$1:$ZZ$1,0))&lt;&gt;"",INDEX(J!$A$1:$ZZ$200,MATCH($A81,J!$A$1:$A$200,0),MATCH(B$8,J!$A$1:$ZZ$1,0)),""),"")</f>
        <v>3588.561393855392</v>
      </c>
      <c r="C81" s="45">
        <f>IFERROR(IF(INDEX(J!$A$1:$ZZ$200,MATCH($A81,J!$A$1:$A$200,0),MATCH(C$8,J!$A$1:$ZZ$1,0))&lt;&gt;"",INDEX(J!$A$1:$ZZ$200,MATCH($A81,J!$A$1:$A$200,0),MATCH(C$8,J!$A$1:$ZZ$1,0)),""),"")</f>
        <v>42.291359250086821</v>
      </c>
      <c r="D81" s="10"/>
      <c r="E81" s="43">
        <f>IF(E80&lt;&gt;"",IF(INDEX(J!$A$1:$ZZ$200,MATCH(E80+1,J!$A$1:$A$200,0),MATCH(F$8,J!$A$1:$ZZ$1,0))&lt;&gt;"",E80+1,""),"")</f>
        <v>2040</v>
      </c>
      <c r="F81" s="45">
        <f>IFERROR(IF(INDEX(J!$A$1:$ZZ$200,MATCH($A81,J!$A$1:$A$200,0),MATCH(F$8,J!$A$1:$ZZ$1,0))&lt;&gt;"",INDEX(J!$A$1:$ZZ$200,MATCH($A81,J!$A$1:$A$200,0),MATCH(F$8,J!$A$1:$ZZ$1,0)),""),"")</f>
        <v>0.79276522953257367</v>
      </c>
      <c r="G81" s="45">
        <f>IFERROR(IF(INDEX(J!$A$1:$ZZ$200,MATCH($A81,J!$A$1:$A$200,0),MATCH(G$8,J!$A$1:$ZZ$1,0))&lt;&gt;"",INDEX(J!$A$1:$ZZ$200,MATCH($A81,J!$A$1:$A$200,0),MATCH(G$8,J!$A$1:$ZZ$1,0)),""),"")</f>
        <v>0.39213972519404361</v>
      </c>
      <c r="H81" s="45">
        <f>IFERROR(IF(INDEX(J!$A$1:$ZZ$200,MATCH($A81,J!$A$1:$A$200,0),MATCH(H$8,J!$A$1:$ZZ$1,0))&lt;&gt;"",INDEX(J!$A$1:$ZZ$200,MATCH($A81,J!$A$1:$A$200,0),MATCH(H$8,J!$A$1:$ZZ$1,0)),""),"")</f>
        <v>-9.9836711580499019E-2</v>
      </c>
      <c r="I81" s="45">
        <f>IFERROR(IF(INDEX(J!$A$1:$ZZ$200,MATCH($A81,J!$A$1:$A$200,0),MATCH(I$8,J!$A$1:$ZZ$1,0))&lt;&gt;"",INDEX(J!$A$1:$ZZ$200,MATCH($A81,J!$A$1:$A$200,0),MATCH(I$8,J!$A$1:$ZZ$1,0)),""),"")</f>
        <v>0.26935446673985552</v>
      </c>
      <c r="J81" s="46">
        <f>IFERROR(IF(INDEX(J!$A$1:$ZZ$200,MATCH($A81,J!$A$1:$A$200,0),MATCH(J$8,J!$A$1:$ZZ$1,0))&lt;&gt;"",INDEX(J!$A$1:$ZZ$200,MATCH($A81,J!$A$1:$A$200,0),MATCH(J$8,J!$A$1:$ZZ$1,0)),""),"")</f>
        <v>0.23110774917917354</v>
      </c>
      <c r="K81" s="10"/>
      <c r="L81" s="43" t="str">
        <f>IF(L80&lt;&gt;"",IF(INDEX(J!$A$1:$ZZ$200,MATCH(L80+1,J!$A$1:$A$200,0),MATCH(M$8,J!$A$1:$ZZ$1,0))&lt;&gt;"",L80+1,""),"")</f>
        <v/>
      </c>
      <c r="M81" s="45" t="str">
        <f>IFERROR(IF(INDEX(J!$A$1:$ZZ$200,MATCH($A81,J!$A$1:$A$200,0),MATCH(M$8,J!$A$1:$ZZ$1,0))&lt;&gt;"",INDEX(J!$A$1:$ZZ$200,MATCH($A81,J!$A$1:$A$200,0),MATCH(M$8,J!$A$1:$ZZ$1,0)),""),"")</f>
        <v/>
      </c>
      <c r="N81" s="45" t="str">
        <f>IFERROR(IF(INDEX(J!$A$1:$ZZ$200,MATCH($A81,J!$A$1:$A$200,0),MATCH(N$8,J!$A$1:$ZZ$1,0))&lt;&gt;"",INDEX(J!$A$1:$ZZ$200,MATCH($A81,J!$A$1:$A$200,0),MATCH(N$8,J!$A$1:$ZZ$1,0)),""),"")</f>
        <v/>
      </c>
      <c r="O81" s="45" t="str">
        <f>IFERROR(IF(INDEX(J!$A$1:$ZZ$200,MATCH($A81,J!$A$1:$A$200,0),MATCH(O$8,J!$A$1:$ZZ$1,0))&lt;&gt;"",INDEX(J!$A$1:$ZZ$200,MATCH($A81,J!$A$1:$A$200,0),MATCH(O$8,J!$A$1:$ZZ$1,0)),""),"")</f>
        <v/>
      </c>
      <c r="P81" s="10"/>
      <c r="Q81" s="43">
        <f>IF(Q80&lt;&gt;"",IF(INDEX(J!$A$1:$ZZ$200,MATCH(Q80+1,J!$A$1:$A$200,0),MATCH(R$8,J!$A$1:$ZZ$1,0))&lt;&gt;"",Q80+1,""),"")</f>
        <v>2040</v>
      </c>
      <c r="R81" s="45">
        <f>IFERROR(IF(INDEX(J!$A$1:$ZZ$200,MATCH($A81,J!$A$1:$A$200,0),MATCH(R$8,J!$A$1:$ZZ$1,0))&lt;&gt;"",INDEX(J!$A$1:$ZZ$200,MATCH($A81,J!$A$1:$A$200,0),MATCH(R$8,J!$A$1:$ZZ$1,0)),""),"")</f>
        <v>2.3846161303767648</v>
      </c>
      <c r="S81" s="45">
        <f>IFERROR(IF(INDEX(J!$A$1:$ZZ$200,MATCH($A81,J!$A$1:$A$200,0),MATCH(S$8,J!$A$1:$ZZ$1,0))&lt;&gt;"",INDEX(J!$A$1:$ZZ$200,MATCH($A81,J!$A$1:$A$200,0),MATCH(S$8,J!$A$1:$ZZ$1,0)),""),"")</f>
        <v>70.91364788221918</v>
      </c>
      <c r="T81" s="45">
        <f>IFERROR(IF(INDEX(J!$A$1:$ZZ$200,MATCH($A81,J!$A$1:$A$200,0),MATCH(T$8,J!$A$1:$ZZ$1,0))&lt;&gt;"",INDEX(J!$A$1:$ZZ$200,MATCH($A81,J!$A$1:$A$200,0),MATCH(T$8,J!$A$1:$ZZ$1,0)),""),"")</f>
        <v>39.52285308162557</v>
      </c>
      <c r="U81" s="45">
        <f>IFERROR(IF(INDEX(J!$A$1:$ZZ$200,MATCH($A81,J!$A$1:$A$200,0),MATCH(U$8,J!$A$1:$ZZ$1,0))&lt;&gt;"",INDEX(J!$A$1:$ZZ$200,MATCH($A81,J!$A$1:$A$200,0),MATCH(U$8,J!$A$1:$ZZ$1,0)),""),"")</f>
        <v>8.3208903312333931</v>
      </c>
    </row>
    <row r="82" spans="1:21">
      <c r="A82" s="43">
        <f>IF(A81&lt;&gt;"",IF(INDEX(J!$A$1:$ZZ$200,MATCH(A81+1,J!$A$1:$A$200,0),MATCH(B$8,J!$A$1:$ZZ$1,0))&lt;&gt;"",A81+1,""),"")</f>
        <v>2041</v>
      </c>
      <c r="B82" s="44">
        <f>IFERROR(IF(INDEX(J!$A$1:$ZZ$200,MATCH($A82,J!$A$1:$A$200,0),MATCH(B$8,J!$A$1:$ZZ$1,0))&lt;&gt;"",INDEX(J!$A$1:$ZZ$200,MATCH($A82,J!$A$1:$A$200,0),MATCH(B$8,J!$A$1:$ZZ$1,0)),""),"")</f>
        <v>3618.4745135582484</v>
      </c>
      <c r="C82" s="45">
        <f>IFERROR(IF(INDEX(J!$A$1:$ZZ$200,MATCH($A82,J!$A$1:$A$200,0),MATCH(C$8,J!$A$1:$ZZ$1,0))&lt;&gt;"",INDEX(J!$A$1:$ZZ$200,MATCH($A82,J!$A$1:$A$200,0),MATCH(C$8,J!$A$1:$ZZ$1,0)),""),"")</f>
        <v>42.67622584955889</v>
      </c>
      <c r="D82" s="10"/>
      <c r="E82" s="43">
        <f>IF(E81&lt;&gt;"",IF(INDEX(J!$A$1:$ZZ$200,MATCH(E81+1,J!$A$1:$A$200,0),MATCH(F$8,J!$A$1:$ZZ$1,0))&lt;&gt;"",E81+1,""),"")</f>
        <v>2041</v>
      </c>
      <c r="F82" s="45">
        <f>IFERROR(IF(INDEX(J!$A$1:$ZZ$200,MATCH($A82,J!$A$1:$A$200,0),MATCH(F$8,J!$A$1:$ZZ$1,0))&lt;&gt;"",INDEX(J!$A$1:$ZZ$200,MATCH($A82,J!$A$1:$A$200,0),MATCH(F$8,J!$A$1:$ZZ$1,0)),""),"")</f>
        <v>0.80625172043296067</v>
      </c>
      <c r="G82" s="45">
        <f>IFERROR(IF(INDEX(J!$A$1:$ZZ$200,MATCH($A82,J!$A$1:$A$200,0),MATCH(G$8,J!$A$1:$ZZ$1,0))&lt;&gt;"",INDEX(J!$A$1:$ZZ$200,MATCH($A82,J!$A$1:$A$200,0),MATCH(G$8,J!$A$1:$ZZ$1,0)),""),"")</f>
        <v>0.39398587074968072</v>
      </c>
      <c r="H82" s="45">
        <f>IFERROR(IF(INDEX(J!$A$1:$ZZ$200,MATCH($A82,J!$A$1:$A$200,0),MATCH(H$8,J!$A$1:$ZZ$1,0))&lt;&gt;"",INDEX(J!$A$1:$ZZ$200,MATCH($A82,J!$A$1:$A$200,0),MATCH(H$8,J!$A$1:$ZZ$1,0)),""),"")</f>
        <v>-8.6119667104769634E-2</v>
      </c>
      <c r="I82" s="45">
        <f>IFERROR(IF(INDEX(J!$A$1:$ZZ$200,MATCH($A82,J!$A$1:$A$200,0),MATCH(I$8,J!$A$1:$ZZ$1,0))&lt;&gt;"",INDEX(J!$A$1:$ZZ$200,MATCH($A82,J!$A$1:$A$200,0),MATCH(I$8,J!$A$1:$ZZ$1,0)),""),"")</f>
        <v>0.26907442080653254</v>
      </c>
      <c r="J82" s="46">
        <f>IFERROR(IF(INDEX(J!$A$1:$ZZ$200,MATCH($A82,J!$A$1:$A$200,0),MATCH(J$8,J!$A$1:$ZZ$1,0))&lt;&gt;"",INDEX(J!$A$1:$ZZ$200,MATCH($A82,J!$A$1:$A$200,0),MATCH(J$8,J!$A$1:$ZZ$1,0)),""),"")</f>
        <v>0.229311095981517</v>
      </c>
      <c r="K82" s="10"/>
      <c r="L82" s="43" t="str">
        <f>IF(L81&lt;&gt;"",IF(INDEX(J!$A$1:$ZZ$200,MATCH(L81+1,J!$A$1:$A$200,0),MATCH(M$8,J!$A$1:$ZZ$1,0))&lt;&gt;"",L81+1,""),"")</f>
        <v/>
      </c>
      <c r="M82" s="45" t="str">
        <f>IFERROR(IF(INDEX(J!$A$1:$ZZ$200,MATCH($A82,J!$A$1:$A$200,0),MATCH(M$8,J!$A$1:$ZZ$1,0))&lt;&gt;"",INDEX(J!$A$1:$ZZ$200,MATCH($A82,J!$A$1:$A$200,0),MATCH(M$8,J!$A$1:$ZZ$1,0)),""),"")</f>
        <v/>
      </c>
      <c r="N82" s="45" t="str">
        <f>IFERROR(IF(INDEX(J!$A$1:$ZZ$200,MATCH($A82,J!$A$1:$A$200,0),MATCH(N$8,J!$A$1:$ZZ$1,0))&lt;&gt;"",INDEX(J!$A$1:$ZZ$200,MATCH($A82,J!$A$1:$A$200,0),MATCH(N$8,J!$A$1:$ZZ$1,0)),""),"")</f>
        <v/>
      </c>
      <c r="O82" s="45" t="str">
        <f>IFERROR(IF(INDEX(J!$A$1:$ZZ$200,MATCH($A82,J!$A$1:$A$200,0),MATCH(O$8,J!$A$1:$ZZ$1,0))&lt;&gt;"",INDEX(J!$A$1:$ZZ$200,MATCH($A82,J!$A$1:$A$200,0),MATCH(O$8,J!$A$1:$ZZ$1,0)),""),"")</f>
        <v/>
      </c>
      <c r="P82" s="10"/>
      <c r="Q82" s="43">
        <f>IF(Q81&lt;&gt;"",IF(INDEX(J!$A$1:$ZZ$200,MATCH(Q81+1,J!$A$1:$A$200,0),MATCH(R$8,J!$A$1:$ZZ$1,0))&lt;&gt;"",Q81+1,""),"")</f>
        <v>2041</v>
      </c>
      <c r="R82" s="45">
        <f>IFERROR(IF(INDEX(J!$A$1:$ZZ$200,MATCH($A82,J!$A$1:$A$200,0),MATCH(R$8,J!$A$1:$ZZ$1,0))&lt;&gt;"",INDEX(J!$A$1:$ZZ$200,MATCH($A82,J!$A$1:$A$200,0),MATCH(R$8,J!$A$1:$ZZ$1,0)),""),"")</f>
        <v>2.3863006436626435</v>
      </c>
      <c r="S82" s="45">
        <f>IFERROR(IF(INDEX(J!$A$1:$ZZ$200,MATCH($A82,J!$A$1:$A$200,0),MATCH(S$8,J!$A$1:$ZZ$1,0))&lt;&gt;"",INDEX(J!$A$1:$ZZ$200,MATCH($A82,J!$A$1:$A$200,0),MATCH(S$8,J!$A$1:$ZZ$1,0)),""),"")</f>
        <v>71.427498789246684</v>
      </c>
      <c r="T82" s="45">
        <f>IFERROR(IF(INDEX(J!$A$1:$ZZ$200,MATCH($A82,J!$A$1:$A$200,0),MATCH(T$8,J!$A$1:$ZZ$1,0))&lt;&gt;"",INDEX(J!$A$1:$ZZ$200,MATCH($A82,J!$A$1:$A$200,0),MATCH(T$8,J!$A$1:$ZZ$1,0)),""),"")</f>
        <v>39.533586252571709</v>
      </c>
      <c r="U82" s="45">
        <f>IFERROR(IF(INDEX(J!$A$1:$ZZ$200,MATCH($A82,J!$A$1:$A$200,0),MATCH(U$8,J!$A$1:$ZZ$1,0))&lt;&gt;"",INDEX(J!$A$1:$ZZ$200,MATCH($A82,J!$A$1:$A$200,0),MATCH(U$8,J!$A$1:$ZZ$1,0)),""),"")</f>
        <v>8.3193647545694418</v>
      </c>
    </row>
    <row r="83" spans="1:21">
      <c r="A83" s="43">
        <f>IF(A82&lt;&gt;"",IF(INDEX(J!$A$1:$ZZ$200,MATCH(A82+1,J!$A$1:$A$200,0),MATCH(B$8,J!$A$1:$ZZ$1,0))&lt;&gt;"",A82+1,""),"")</f>
        <v>2042</v>
      </c>
      <c r="B83" s="44">
        <f>IFERROR(IF(INDEX(J!$A$1:$ZZ$200,MATCH($A83,J!$A$1:$A$200,0),MATCH(B$8,J!$A$1:$ZZ$1,0))&lt;&gt;"",INDEX(J!$A$1:$ZZ$200,MATCH($A83,J!$A$1:$A$200,0),MATCH(B$8,J!$A$1:$ZZ$1,0)),""),"")</f>
        <v>3647.0356882545989</v>
      </c>
      <c r="C83" s="45">
        <f>IFERROR(IF(INDEX(J!$A$1:$ZZ$200,MATCH($A83,J!$A$1:$A$200,0),MATCH(C$8,J!$A$1:$ZZ$1,0))&lt;&gt;"",INDEX(J!$A$1:$ZZ$200,MATCH($A83,J!$A$1:$A$200,0),MATCH(C$8,J!$A$1:$ZZ$1,0)),""),"")</f>
        <v>43.049022385444914</v>
      </c>
      <c r="D83" s="10"/>
      <c r="E83" s="43">
        <f>IF(E82&lt;&gt;"",IF(INDEX(J!$A$1:$ZZ$200,MATCH(E82+1,J!$A$1:$A$200,0),MATCH(F$8,J!$A$1:$ZZ$1,0))&lt;&gt;"",E82+1,""),"")</f>
        <v>2042</v>
      </c>
      <c r="F83" s="45">
        <f>IFERROR(IF(INDEX(J!$A$1:$ZZ$200,MATCH($A83,J!$A$1:$A$200,0),MATCH(F$8,J!$A$1:$ZZ$1,0))&lt;&gt;"",INDEX(J!$A$1:$ZZ$200,MATCH($A83,J!$A$1:$A$200,0),MATCH(F$8,J!$A$1:$ZZ$1,0)),""),"")</f>
        <v>0.77383317106932437</v>
      </c>
      <c r="G83" s="45">
        <f>IFERROR(IF(INDEX(J!$A$1:$ZZ$200,MATCH($A83,J!$A$1:$A$200,0),MATCH(G$8,J!$A$1:$ZZ$1,0))&lt;&gt;"",INDEX(J!$A$1:$ZZ$200,MATCH($A83,J!$A$1:$A$200,0),MATCH(G$8,J!$A$1:$ZZ$1,0)),""),"")</f>
        <v>0.3965669425567091</v>
      </c>
      <c r="H83" s="45">
        <f>IFERROR(IF(INDEX(J!$A$1:$ZZ$200,MATCH($A83,J!$A$1:$A$200,0),MATCH(H$8,J!$A$1:$ZZ$1,0))&lt;&gt;"",INDEX(J!$A$1:$ZZ$200,MATCH($A83,J!$A$1:$A$200,0),MATCH(H$8,J!$A$1:$ZZ$1,0)),""),"")</f>
        <v>-0.12690214113894627</v>
      </c>
      <c r="I83" s="45">
        <f>IFERROR(IF(INDEX(J!$A$1:$ZZ$200,MATCH($A83,J!$A$1:$A$200,0),MATCH(I$8,J!$A$1:$ZZ$1,0))&lt;&gt;"",INDEX(J!$A$1:$ZZ$200,MATCH($A83,J!$A$1:$A$200,0),MATCH(I$8,J!$A$1:$ZZ$1,0)),""),"")</f>
        <v>0.26918142732631622</v>
      </c>
      <c r="J83" s="46">
        <f>IFERROR(IF(INDEX(J!$A$1:$ZZ$200,MATCH($A83,J!$A$1:$A$200,0),MATCH(J$8,J!$A$1:$ZZ$1,0))&lt;&gt;"",INDEX(J!$A$1:$ZZ$200,MATCH($A83,J!$A$1:$A$200,0),MATCH(J$8,J!$A$1:$ZZ$1,0)),""),"")</f>
        <v>0.23498694232524531</v>
      </c>
      <c r="K83" s="10"/>
      <c r="L83" s="43" t="str">
        <f>IF(L82&lt;&gt;"",IF(INDEX(J!$A$1:$ZZ$200,MATCH(L82+1,J!$A$1:$A$200,0),MATCH(M$8,J!$A$1:$ZZ$1,0))&lt;&gt;"",L82+1,""),"")</f>
        <v/>
      </c>
      <c r="M83" s="45" t="str">
        <f>IFERROR(IF(INDEX(J!$A$1:$ZZ$200,MATCH($A83,J!$A$1:$A$200,0),MATCH(M$8,J!$A$1:$ZZ$1,0))&lt;&gt;"",INDEX(J!$A$1:$ZZ$200,MATCH($A83,J!$A$1:$A$200,0),MATCH(M$8,J!$A$1:$ZZ$1,0)),""),"")</f>
        <v/>
      </c>
      <c r="N83" s="45" t="str">
        <f>IFERROR(IF(INDEX(J!$A$1:$ZZ$200,MATCH($A83,J!$A$1:$A$200,0),MATCH(N$8,J!$A$1:$ZZ$1,0))&lt;&gt;"",INDEX(J!$A$1:$ZZ$200,MATCH($A83,J!$A$1:$A$200,0),MATCH(N$8,J!$A$1:$ZZ$1,0)),""),"")</f>
        <v/>
      </c>
      <c r="O83" s="45" t="str">
        <f>IFERROR(IF(INDEX(J!$A$1:$ZZ$200,MATCH($A83,J!$A$1:$A$200,0),MATCH(O$8,J!$A$1:$ZZ$1,0))&lt;&gt;"",INDEX(J!$A$1:$ZZ$200,MATCH($A83,J!$A$1:$A$200,0),MATCH(O$8,J!$A$1:$ZZ$1,0)),""),"")</f>
        <v/>
      </c>
      <c r="P83" s="10"/>
      <c r="Q83" s="43">
        <f>IF(Q82&lt;&gt;"",IF(INDEX(J!$A$1:$ZZ$200,MATCH(Q82+1,J!$A$1:$A$200,0),MATCH(R$8,J!$A$1:$ZZ$1,0))&lt;&gt;"",Q82+1,""),"")</f>
        <v>2042</v>
      </c>
      <c r="R83" s="45">
        <f>IFERROR(IF(INDEX(J!$A$1:$ZZ$200,MATCH($A83,J!$A$1:$A$200,0),MATCH(R$8,J!$A$1:$ZZ$1,0))&lt;&gt;"",INDEX(J!$A$1:$ZZ$200,MATCH($A83,J!$A$1:$A$200,0),MATCH(R$8,J!$A$1:$ZZ$1,0)),""),"")</f>
        <v>2.3852581694546213</v>
      </c>
      <c r="S83" s="45">
        <f>IFERROR(IF(INDEX(J!$A$1:$ZZ$200,MATCH($A83,J!$A$1:$A$200,0),MATCH(S$8,J!$A$1:$ZZ$1,0))&lt;&gt;"",INDEX(J!$A$1:$ZZ$200,MATCH($A83,J!$A$1:$A$200,0),MATCH(S$8,J!$A$1:$ZZ$1,0)),""),"")</f>
        <v>71.882155920426143</v>
      </c>
      <c r="T83" s="45">
        <f>IFERROR(IF(INDEX(J!$A$1:$ZZ$200,MATCH($A83,J!$A$1:$A$200,0),MATCH(T$8,J!$A$1:$ZZ$1,0))&lt;&gt;"",INDEX(J!$A$1:$ZZ$200,MATCH($A83,J!$A$1:$A$200,0),MATCH(T$8,J!$A$1:$ZZ$1,0)),""),"")</f>
        <v>39.560060854999577</v>
      </c>
      <c r="U83" s="45">
        <f>IFERROR(IF(INDEX(J!$A$1:$ZZ$200,MATCH($A83,J!$A$1:$A$200,0),MATCH(U$8,J!$A$1:$ZZ$1,0))&lt;&gt;"",INDEX(J!$A$1:$ZZ$200,MATCH($A83,J!$A$1:$A$200,0),MATCH(U$8,J!$A$1:$ZZ$1,0)),""),"")</f>
        <v>8.323463107384736</v>
      </c>
    </row>
    <row r="84" spans="1:21">
      <c r="A84" s="43">
        <f>IF(A83&lt;&gt;"",IF(INDEX(J!$A$1:$ZZ$200,MATCH(A83+1,J!$A$1:$A$200,0),MATCH(B$8,J!$A$1:$ZZ$1,0))&lt;&gt;"",A83+1,""),"")</f>
        <v>2043</v>
      </c>
      <c r="B84" s="44">
        <f>IFERROR(IF(INDEX(J!$A$1:$ZZ$200,MATCH($A84,J!$A$1:$A$200,0),MATCH(B$8,J!$A$1:$ZZ$1,0))&lt;&gt;"",INDEX(J!$A$1:$ZZ$200,MATCH($A84,J!$A$1:$A$200,0),MATCH(B$8,J!$A$1:$ZZ$1,0)),""),"")</f>
        <v>3676.4622719625891</v>
      </c>
      <c r="C84" s="45">
        <f>IFERROR(IF(INDEX(J!$A$1:$ZZ$200,MATCH($A84,J!$A$1:$A$200,0),MATCH(C$8,J!$A$1:$ZZ$1,0))&lt;&gt;"",INDEX(J!$A$1:$ZZ$200,MATCH($A84,J!$A$1:$A$200,0),MATCH(C$8,J!$A$1:$ZZ$1,0)),""),"")</f>
        <v>43.435950330957681</v>
      </c>
      <c r="D84" s="10"/>
      <c r="E84" s="43">
        <f>IF(E83&lt;&gt;"",IF(INDEX(J!$A$1:$ZZ$200,MATCH(E83+1,J!$A$1:$A$200,0),MATCH(F$8,J!$A$1:$ZZ$1,0))&lt;&gt;"",E83+1,""),"")</f>
        <v>2043</v>
      </c>
      <c r="F84" s="45">
        <f>IFERROR(IF(INDEX(J!$A$1:$ZZ$200,MATCH($A84,J!$A$1:$A$200,0),MATCH(F$8,J!$A$1:$ZZ$1,0))&lt;&gt;"",INDEX(J!$A$1:$ZZ$200,MATCH($A84,J!$A$1:$A$200,0),MATCH(F$8,J!$A$1:$ZZ$1,0)),""),"")</f>
        <v>0.79790307969946461</v>
      </c>
      <c r="G84" s="45">
        <f>IFERROR(IF(INDEX(J!$A$1:$ZZ$200,MATCH($A84,J!$A$1:$A$200,0),MATCH(G$8,J!$A$1:$ZZ$1,0))&lt;&gt;"",INDEX(J!$A$1:$ZZ$200,MATCH($A84,J!$A$1:$A$200,0),MATCH(G$8,J!$A$1:$ZZ$1,0)),""),"")</f>
        <v>0.3994591460745357</v>
      </c>
      <c r="H84" s="45">
        <f>IFERROR(IF(INDEX(J!$A$1:$ZZ$200,MATCH($A84,J!$A$1:$A$200,0),MATCH(H$8,J!$A$1:$ZZ$1,0))&lt;&gt;"",INDEX(J!$A$1:$ZZ$200,MATCH($A84,J!$A$1:$A$200,0),MATCH(H$8,J!$A$1:$ZZ$1,0)),""),"")</f>
        <v>-0.10764834738912214</v>
      </c>
      <c r="I84" s="45">
        <f>IFERROR(IF(INDEX(J!$A$1:$ZZ$200,MATCH($A84,J!$A$1:$A$200,0),MATCH(I$8,J!$A$1:$ZZ$1,0))&lt;&gt;"",INDEX(J!$A$1:$ZZ$200,MATCH($A84,J!$A$1:$A$200,0),MATCH(I$8,J!$A$1:$ZZ$1,0)),""),"")</f>
        <v>0.26823647463442057</v>
      </c>
      <c r="J84" s="46">
        <f>IFERROR(IF(INDEX(J!$A$1:$ZZ$200,MATCH($A84,J!$A$1:$A$200,0),MATCH(J$8,J!$A$1:$ZZ$1,0))&lt;&gt;"",INDEX(J!$A$1:$ZZ$200,MATCH($A84,J!$A$1:$A$200,0),MATCH(J$8,J!$A$1:$ZZ$1,0)),""),"")</f>
        <v>0.23785580637963055</v>
      </c>
      <c r="K84" s="10"/>
      <c r="L84" s="43" t="str">
        <f>IF(L83&lt;&gt;"",IF(INDEX(J!$A$1:$ZZ$200,MATCH(L83+1,J!$A$1:$A$200,0),MATCH(M$8,J!$A$1:$ZZ$1,0))&lt;&gt;"",L83+1,""),"")</f>
        <v/>
      </c>
      <c r="M84" s="45" t="str">
        <f>IFERROR(IF(INDEX(J!$A$1:$ZZ$200,MATCH($A84,J!$A$1:$A$200,0),MATCH(M$8,J!$A$1:$ZZ$1,0))&lt;&gt;"",INDEX(J!$A$1:$ZZ$200,MATCH($A84,J!$A$1:$A$200,0),MATCH(M$8,J!$A$1:$ZZ$1,0)),""),"")</f>
        <v/>
      </c>
      <c r="N84" s="45" t="str">
        <f>IFERROR(IF(INDEX(J!$A$1:$ZZ$200,MATCH($A84,J!$A$1:$A$200,0),MATCH(N$8,J!$A$1:$ZZ$1,0))&lt;&gt;"",INDEX(J!$A$1:$ZZ$200,MATCH($A84,J!$A$1:$A$200,0),MATCH(N$8,J!$A$1:$ZZ$1,0)),""),"")</f>
        <v/>
      </c>
      <c r="O84" s="45" t="str">
        <f>IFERROR(IF(INDEX(J!$A$1:$ZZ$200,MATCH($A84,J!$A$1:$A$200,0),MATCH(O$8,J!$A$1:$ZZ$1,0))&lt;&gt;"",INDEX(J!$A$1:$ZZ$200,MATCH($A84,J!$A$1:$A$200,0),MATCH(O$8,J!$A$1:$ZZ$1,0)),""),"")</f>
        <v/>
      </c>
      <c r="P84" s="10"/>
      <c r="Q84" s="43">
        <f>IF(Q83&lt;&gt;"",IF(INDEX(J!$A$1:$ZZ$200,MATCH(Q83+1,J!$A$1:$A$200,0),MATCH(R$8,J!$A$1:$ZZ$1,0))&lt;&gt;"",Q83+1,""),"")</f>
        <v>2043</v>
      </c>
      <c r="R84" s="45">
        <f>IFERROR(IF(INDEX(J!$A$1:$ZZ$200,MATCH($A84,J!$A$1:$A$200,0),MATCH(R$8,J!$A$1:$ZZ$1,0))&lt;&gt;"",INDEX(J!$A$1:$ZZ$200,MATCH($A84,J!$A$1:$A$200,0),MATCH(R$8,J!$A$1:$ZZ$1,0)),""),"")</f>
        <v>2.3878094030102401</v>
      </c>
      <c r="S84" s="45">
        <f>IFERROR(IF(INDEX(J!$A$1:$ZZ$200,MATCH($A84,J!$A$1:$A$200,0),MATCH(S$8,J!$A$1:$ZZ$1,0))&lt;&gt;"",INDEX(J!$A$1:$ZZ$200,MATCH($A84,J!$A$1:$A$200,0),MATCH(S$8,J!$A$1:$ZZ$1,0)),""),"")</f>
        <v>72.311662378223758</v>
      </c>
      <c r="T84" s="45">
        <f>IFERROR(IF(INDEX(J!$A$1:$ZZ$200,MATCH($A84,J!$A$1:$A$200,0),MATCH(T$8,J!$A$1:$ZZ$1,0))&lt;&gt;"",INDEX(J!$A$1:$ZZ$200,MATCH($A84,J!$A$1:$A$200,0),MATCH(T$8,J!$A$1:$ZZ$1,0)),""),"")</f>
        <v>39.569322602608771</v>
      </c>
      <c r="U84" s="45">
        <f>IFERROR(IF(INDEX(J!$A$1:$ZZ$200,MATCH($A84,J!$A$1:$A$200,0),MATCH(U$8,J!$A$1:$ZZ$1,0))&lt;&gt;"",INDEX(J!$A$1:$ZZ$200,MATCH($A84,J!$A$1:$A$200,0),MATCH(U$8,J!$A$1:$ZZ$1,0)),""),"")</f>
        <v>8.3248797571248119</v>
      </c>
    </row>
    <row r="85" spans="1:21">
      <c r="A85" s="43">
        <f>IF(A84&lt;&gt;"",IF(INDEX(J!$A$1:$ZZ$200,MATCH(A84+1,J!$A$1:$A$200,0),MATCH(B$8,J!$A$1:$ZZ$1,0))&lt;&gt;"",A84+1,""),"")</f>
        <v>2044</v>
      </c>
      <c r="B85" s="44">
        <f>IFERROR(IF(INDEX(J!$A$1:$ZZ$200,MATCH($A85,J!$A$1:$A$200,0),MATCH(B$8,J!$A$1:$ZZ$1,0))&lt;&gt;"",INDEX(J!$A$1:$ZZ$200,MATCH($A85,J!$A$1:$A$200,0),MATCH(B$8,J!$A$1:$ZZ$1,0)),""),"")</f>
        <v>3705.8125360540666</v>
      </c>
      <c r="C85" s="45">
        <f>IFERROR(IF(INDEX(J!$A$1:$ZZ$200,MATCH($A85,J!$A$1:$A$200,0),MATCH(C$8,J!$A$1:$ZZ$1,0))&lt;&gt;"",INDEX(J!$A$1:$ZZ$200,MATCH($A85,J!$A$1:$A$200,0),MATCH(C$8,J!$A$1:$ZZ$1,0)),""),"")</f>
        <v>43.825739949242674</v>
      </c>
      <c r="D85" s="10"/>
      <c r="E85" s="43">
        <f>IF(E84&lt;&gt;"",IF(INDEX(J!$A$1:$ZZ$200,MATCH(E84+1,J!$A$1:$A$200,0),MATCH(F$8,J!$A$1:$ZZ$1,0))&lt;&gt;"",E84+1,""),"")</f>
        <v>2044</v>
      </c>
      <c r="F85" s="45">
        <f>IFERROR(IF(INDEX(J!$A$1:$ZZ$200,MATCH($A85,J!$A$1:$A$200,0),MATCH(F$8,J!$A$1:$ZZ$1,0))&lt;&gt;"",INDEX(J!$A$1:$ZZ$200,MATCH($A85,J!$A$1:$A$200,0),MATCH(F$8,J!$A$1:$ZZ$1,0)),""),"")</f>
        <v>0.78914962130098298</v>
      </c>
      <c r="G85" s="45">
        <f>IFERROR(IF(INDEX(J!$A$1:$ZZ$200,MATCH($A85,J!$A$1:$A$200,0),MATCH(G$8,J!$A$1:$ZZ$1,0))&lt;&gt;"",INDEX(J!$A$1:$ZZ$200,MATCH($A85,J!$A$1:$A$200,0),MATCH(G$8,J!$A$1:$ZZ$1,0)),""),"")</f>
        <v>0.40275145317592315</v>
      </c>
      <c r="H85" s="45">
        <f>IFERROR(IF(INDEX(J!$A$1:$ZZ$200,MATCH($A85,J!$A$1:$A$200,0),MATCH(H$8,J!$A$1:$ZZ$1,0))&lt;&gt;"",INDEX(J!$A$1:$ZZ$200,MATCH($A85,J!$A$1:$A$200,0),MATCH(H$8,J!$A$1:$ZZ$1,0)),""),"")</f>
        <v>-0.11731131828892785</v>
      </c>
      <c r="I85" s="45">
        <f>IFERROR(IF(INDEX(J!$A$1:$ZZ$200,MATCH($A85,J!$A$1:$A$200,0),MATCH(I$8,J!$A$1:$ZZ$1,0))&lt;&gt;"",INDEX(J!$A$1:$ZZ$200,MATCH($A85,J!$A$1:$A$200,0),MATCH(I$8,J!$A$1:$ZZ$1,0)),""),"")</f>
        <v>0.26897625993041174</v>
      </c>
      <c r="J85" s="46">
        <f>IFERROR(IF(INDEX(J!$A$1:$ZZ$200,MATCH($A85,J!$A$1:$A$200,0),MATCH(J$8,J!$A$1:$ZZ$1,0))&lt;&gt;"",INDEX(J!$A$1:$ZZ$200,MATCH($A85,J!$A$1:$A$200,0),MATCH(J$8,J!$A$1:$ZZ$1,0)),""),"")</f>
        <v>0.23473322648357597</v>
      </c>
      <c r="K85" s="10"/>
      <c r="L85" s="43" t="str">
        <f>IF(L84&lt;&gt;"",IF(INDEX(J!$A$1:$ZZ$200,MATCH(L84+1,J!$A$1:$A$200,0),MATCH(M$8,J!$A$1:$ZZ$1,0))&lt;&gt;"",L84+1,""),"")</f>
        <v/>
      </c>
      <c r="M85" s="45" t="str">
        <f>IFERROR(IF(INDEX(J!$A$1:$ZZ$200,MATCH($A85,J!$A$1:$A$200,0),MATCH(M$8,J!$A$1:$ZZ$1,0))&lt;&gt;"",INDEX(J!$A$1:$ZZ$200,MATCH($A85,J!$A$1:$A$200,0),MATCH(M$8,J!$A$1:$ZZ$1,0)),""),"")</f>
        <v/>
      </c>
      <c r="N85" s="45" t="str">
        <f>IFERROR(IF(INDEX(J!$A$1:$ZZ$200,MATCH($A85,J!$A$1:$A$200,0),MATCH(N$8,J!$A$1:$ZZ$1,0))&lt;&gt;"",INDEX(J!$A$1:$ZZ$200,MATCH($A85,J!$A$1:$A$200,0),MATCH(N$8,J!$A$1:$ZZ$1,0)),""),"")</f>
        <v/>
      </c>
      <c r="O85" s="45" t="str">
        <f>IFERROR(IF(INDEX(J!$A$1:$ZZ$200,MATCH($A85,J!$A$1:$A$200,0),MATCH(O$8,J!$A$1:$ZZ$1,0))&lt;&gt;"",INDEX(J!$A$1:$ZZ$200,MATCH($A85,J!$A$1:$A$200,0),MATCH(O$8,J!$A$1:$ZZ$1,0)),""),"")</f>
        <v/>
      </c>
      <c r="P85" s="10"/>
      <c r="Q85" s="43">
        <f>IF(Q84&lt;&gt;"",IF(INDEX(J!$A$1:$ZZ$200,MATCH(Q84+1,J!$A$1:$A$200,0),MATCH(R$8,J!$A$1:$ZZ$1,0))&lt;&gt;"",Q84+1,""),"")</f>
        <v>2044</v>
      </c>
      <c r="R85" s="45">
        <f>IFERROR(IF(INDEX(J!$A$1:$ZZ$200,MATCH($A85,J!$A$1:$A$200,0),MATCH(R$8,J!$A$1:$ZZ$1,0))&lt;&gt;"",INDEX(J!$A$1:$ZZ$200,MATCH($A85,J!$A$1:$A$200,0),MATCH(R$8,J!$A$1:$ZZ$1,0)),""),"")</f>
        <v>2.3862701968809565</v>
      </c>
      <c r="S85" s="45">
        <f>IFERROR(IF(INDEX(J!$A$1:$ZZ$200,MATCH($A85,J!$A$1:$A$200,0),MATCH(S$8,J!$A$1:$ZZ$1,0))&lt;&gt;"",INDEX(J!$A$1:$ZZ$200,MATCH($A85,J!$A$1:$A$200,0),MATCH(S$8,J!$A$1:$ZZ$1,0)),""),"")</f>
        <v>72.683130571571652</v>
      </c>
      <c r="T85" s="45">
        <f>IFERROR(IF(INDEX(J!$A$1:$ZZ$200,MATCH($A85,J!$A$1:$A$200,0),MATCH(T$8,J!$A$1:$ZZ$1,0))&lt;&gt;"",INDEX(J!$A$1:$ZZ$200,MATCH($A85,J!$A$1:$A$200,0),MATCH(T$8,J!$A$1:$ZZ$1,0)),""),"")</f>
        <v>39.602008531601037</v>
      </c>
      <c r="U85" s="45">
        <f>IFERROR(IF(INDEX(J!$A$1:$ZZ$200,MATCH($A85,J!$A$1:$A$200,0),MATCH(U$8,J!$A$1:$ZZ$1,0))&lt;&gt;"",INDEX(J!$A$1:$ZZ$200,MATCH($A85,J!$A$1:$A$200,0),MATCH(U$8,J!$A$1:$ZZ$1,0)),""),"")</f>
        <v>8.3228564803058802</v>
      </c>
    </row>
    <row r="86" spans="1:21">
      <c r="A86" s="43">
        <f>IF(A85&lt;&gt;"",IF(INDEX(J!$A$1:$ZZ$200,MATCH(A85+1,J!$A$1:$A$200,0),MATCH(B$8,J!$A$1:$ZZ$1,0))&lt;&gt;"",A85+1,""),"")</f>
        <v>2045</v>
      </c>
      <c r="B86" s="44">
        <f>IFERROR(IF(INDEX(J!$A$1:$ZZ$200,MATCH($A86,J!$A$1:$A$200,0),MATCH(B$8,J!$A$1:$ZZ$1,0))&lt;&gt;"",INDEX(J!$A$1:$ZZ$200,MATCH($A86,J!$A$1:$A$200,0),MATCH(B$8,J!$A$1:$ZZ$1,0)),""),"")</f>
        <v>3734.1712998936086</v>
      </c>
      <c r="C86" s="45">
        <f>IFERROR(IF(INDEX(J!$A$1:$ZZ$200,MATCH($A86,J!$A$1:$A$200,0),MATCH(C$8,J!$A$1:$ZZ$1,0))&lt;&gt;"",INDEX(J!$A$1:$ZZ$200,MATCH($A86,J!$A$1:$A$200,0),MATCH(C$8,J!$A$1:$ZZ$1,0)),""),"")</f>
        <v>44.207385158336734</v>
      </c>
      <c r="D86" s="10"/>
      <c r="E86" s="43">
        <f>IF(E85&lt;&gt;"",IF(INDEX(J!$A$1:$ZZ$200,MATCH(E85+1,J!$A$1:$A$200,0),MATCH(F$8,J!$A$1:$ZZ$1,0))&lt;&gt;"",E85+1,""),"")</f>
        <v>2045</v>
      </c>
      <c r="F86" s="45">
        <f>IFERROR(IF(INDEX(J!$A$1:$ZZ$200,MATCH($A86,J!$A$1:$A$200,0),MATCH(F$8,J!$A$1:$ZZ$1,0))&lt;&gt;"",INDEX(J!$A$1:$ZZ$200,MATCH($A86,J!$A$1:$A$200,0),MATCH(F$8,J!$A$1:$ZZ$1,0)),""),"")</f>
        <v>0.75283876760938884</v>
      </c>
      <c r="G86" s="45">
        <f>IFERROR(IF(INDEX(J!$A$1:$ZZ$200,MATCH($A86,J!$A$1:$A$200,0),MATCH(G$8,J!$A$1:$ZZ$1,0))&lt;&gt;"",INDEX(J!$A$1:$ZZ$200,MATCH($A86,J!$A$1:$A$200,0),MATCH(G$8,J!$A$1:$ZZ$1,0)),""),"")</f>
        <v>0.40613336288868596</v>
      </c>
      <c r="H86" s="45">
        <f>IFERROR(IF(INDEX(J!$A$1:$ZZ$200,MATCH($A86,J!$A$1:$A$200,0),MATCH(H$8,J!$A$1:$ZZ$1,0))&lt;&gt;"",INDEX(J!$A$1:$ZZ$200,MATCH($A86,J!$A$1:$A$200,0),MATCH(H$8,J!$A$1:$ZZ$1,0)),""),"")</f>
        <v>-0.1523924682647862</v>
      </c>
      <c r="I86" s="45">
        <f>IFERROR(IF(INDEX(J!$A$1:$ZZ$200,MATCH($A86,J!$A$1:$A$200,0),MATCH(I$8,J!$A$1:$ZZ$1,0))&lt;&gt;"",INDEX(J!$A$1:$ZZ$200,MATCH($A86,J!$A$1:$A$200,0),MATCH(I$8,J!$A$1:$ZZ$1,0)),""),"")</f>
        <v>0.26876092911481919</v>
      </c>
      <c r="J86" s="46">
        <f>IFERROR(IF(INDEX(J!$A$1:$ZZ$200,MATCH($A86,J!$A$1:$A$200,0),MATCH(J$8,J!$A$1:$ZZ$1,0))&lt;&gt;"",INDEX(J!$A$1:$ZZ$200,MATCH($A86,J!$A$1:$A$200,0),MATCH(J$8,J!$A$1:$ZZ$1,0)),""),"")</f>
        <v>0.23033694387066994</v>
      </c>
      <c r="K86" s="10"/>
      <c r="L86" s="43" t="str">
        <f>IF(L85&lt;&gt;"",IF(INDEX(J!$A$1:$ZZ$200,MATCH(L85+1,J!$A$1:$A$200,0),MATCH(M$8,J!$A$1:$ZZ$1,0))&lt;&gt;"",L85+1,""),"")</f>
        <v/>
      </c>
      <c r="M86" s="45" t="str">
        <f>IFERROR(IF(INDEX(J!$A$1:$ZZ$200,MATCH($A86,J!$A$1:$A$200,0),MATCH(M$8,J!$A$1:$ZZ$1,0))&lt;&gt;"",INDEX(J!$A$1:$ZZ$200,MATCH($A86,J!$A$1:$A$200,0),MATCH(M$8,J!$A$1:$ZZ$1,0)),""),"")</f>
        <v/>
      </c>
      <c r="N86" s="45" t="str">
        <f>IFERROR(IF(INDEX(J!$A$1:$ZZ$200,MATCH($A86,J!$A$1:$A$200,0),MATCH(N$8,J!$A$1:$ZZ$1,0))&lt;&gt;"",INDEX(J!$A$1:$ZZ$200,MATCH($A86,J!$A$1:$A$200,0),MATCH(N$8,J!$A$1:$ZZ$1,0)),""),"")</f>
        <v/>
      </c>
      <c r="O86" s="45" t="str">
        <f>IFERROR(IF(INDEX(J!$A$1:$ZZ$200,MATCH($A86,J!$A$1:$A$200,0),MATCH(O$8,J!$A$1:$ZZ$1,0))&lt;&gt;"",INDEX(J!$A$1:$ZZ$200,MATCH($A86,J!$A$1:$A$200,0),MATCH(O$8,J!$A$1:$ZZ$1,0)),""),"")</f>
        <v/>
      </c>
      <c r="P86" s="10"/>
      <c r="Q86" s="43">
        <f>IF(Q85&lt;&gt;"",IF(INDEX(J!$A$1:$ZZ$200,MATCH(Q85+1,J!$A$1:$A$200,0),MATCH(R$8,J!$A$1:$ZZ$1,0))&lt;&gt;"",Q85+1,""),"")</f>
        <v>2045</v>
      </c>
      <c r="R86" s="45">
        <f>IFERROR(IF(INDEX(J!$A$1:$ZZ$200,MATCH($A86,J!$A$1:$A$200,0),MATCH(R$8,J!$A$1:$ZZ$1,0))&lt;&gt;"",INDEX(J!$A$1:$ZZ$200,MATCH($A86,J!$A$1:$A$200,0),MATCH(R$8,J!$A$1:$ZZ$1,0)),""),"")</f>
        <v>2.3842409783088638</v>
      </c>
      <c r="S86" s="45">
        <f>IFERROR(IF(INDEX(J!$A$1:$ZZ$200,MATCH($A86,J!$A$1:$A$200,0),MATCH(S$8,J!$A$1:$ZZ$1,0))&lt;&gt;"",INDEX(J!$A$1:$ZZ$200,MATCH($A86,J!$A$1:$A$200,0),MATCH(S$8,J!$A$1:$ZZ$1,0)),""),"")</f>
        <v>72.928459136923735</v>
      </c>
      <c r="T86" s="45">
        <f>IFERROR(IF(INDEX(J!$A$1:$ZZ$200,MATCH($A86,J!$A$1:$A$200,0),MATCH(T$8,J!$A$1:$ZZ$1,0))&lt;&gt;"",INDEX(J!$A$1:$ZZ$200,MATCH($A86,J!$A$1:$A$200,0),MATCH(T$8,J!$A$1:$ZZ$1,0)),""),"")</f>
        <v>39.632545939579714</v>
      </c>
      <c r="U86" s="45">
        <f>IFERROR(IF(INDEX(J!$A$1:$ZZ$200,MATCH($A86,J!$A$1:$A$200,0),MATCH(U$8,J!$A$1:$ZZ$1,0))&lt;&gt;"",INDEX(J!$A$1:$ZZ$200,MATCH($A86,J!$A$1:$A$200,0),MATCH(U$8,J!$A$1:$ZZ$1,0)),""),"")</f>
        <v>8.3237961802550409</v>
      </c>
    </row>
    <row r="87" spans="1:21">
      <c r="A87" s="43">
        <f>IF(A86&lt;&gt;"",IF(INDEX(J!$A$1:$ZZ$200,MATCH(A86+1,J!$A$1:$A$200,0),MATCH(B$8,J!$A$1:$ZZ$1,0))&lt;&gt;"",A86+1,""),"")</f>
        <v>2046</v>
      </c>
      <c r="B87" s="44">
        <f>IFERROR(IF(INDEX(J!$A$1:$ZZ$200,MATCH($A87,J!$A$1:$A$200,0),MATCH(B$8,J!$A$1:$ZZ$1,0))&lt;&gt;"",INDEX(J!$A$1:$ZZ$200,MATCH($A87,J!$A$1:$A$200,0),MATCH(B$8,J!$A$1:$ZZ$1,0)),""),"")</f>
        <v>3762.5834859782617</v>
      </c>
      <c r="C87" s="45">
        <f>IFERROR(IF(INDEX(J!$A$1:$ZZ$200,MATCH($A87,J!$A$1:$A$200,0),MATCH(C$8,J!$A$1:$ZZ$1,0))&lt;&gt;"",INDEX(J!$A$1:$ZZ$200,MATCH($A87,J!$A$1:$A$200,0),MATCH(C$8,J!$A$1:$ZZ$1,0)),""),"")</f>
        <v>44.593106396237104</v>
      </c>
      <c r="D87" s="10"/>
      <c r="E87" s="43">
        <f>IF(E86&lt;&gt;"",IF(INDEX(J!$A$1:$ZZ$200,MATCH(E86+1,J!$A$1:$A$200,0),MATCH(F$8,J!$A$1:$ZZ$1,0))&lt;&gt;"",E86+1,""),"")</f>
        <v>2046</v>
      </c>
      <c r="F87" s="45">
        <f>IFERROR(IF(INDEX(J!$A$1:$ZZ$200,MATCH($A87,J!$A$1:$A$200,0),MATCH(F$8,J!$A$1:$ZZ$1,0))&lt;&gt;"",INDEX(J!$A$1:$ZZ$200,MATCH($A87,J!$A$1:$A$200,0),MATCH(F$8,J!$A$1:$ZZ$1,0)),""),"")</f>
        <v>0.74425731674324669</v>
      </c>
      <c r="G87" s="45">
        <f>IFERROR(IF(INDEX(J!$A$1:$ZZ$200,MATCH($A87,J!$A$1:$A$200,0),MATCH(G$8,J!$A$1:$ZZ$1,0))&lt;&gt;"",INDEX(J!$A$1:$ZZ$200,MATCH($A87,J!$A$1:$A$200,0),MATCH(G$8,J!$A$1:$ZZ$1,0)),""),"")</f>
        <v>0.40984966232028908</v>
      </c>
      <c r="H87" s="45">
        <f>IFERROR(IF(INDEX(J!$A$1:$ZZ$200,MATCH($A87,J!$A$1:$A$200,0),MATCH(H$8,J!$A$1:$ZZ$1,0))&lt;&gt;"",INDEX(J!$A$1:$ZZ$200,MATCH($A87,J!$A$1:$A$200,0),MATCH(H$8,J!$A$1:$ZZ$1,0)),""),"")</f>
        <v>-0.1731400350670515</v>
      </c>
      <c r="I87" s="45">
        <f>IFERROR(IF(INDEX(J!$A$1:$ZZ$200,MATCH($A87,J!$A$1:$A$200,0),MATCH(I$8,J!$A$1:$ZZ$1,0))&lt;&gt;"",INDEX(J!$A$1:$ZZ$200,MATCH($A87,J!$A$1:$A$200,0),MATCH(I$8,J!$A$1:$ZZ$1,0)),""),"")</f>
        <v>0.26880156503756325</v>
      </c>
      <c r="J87" s="46">
        <f>IFERROR(IF(INDEX(J!$A$1:$ZZ$200,MATCH($A87,J!$A$1:$A$200,0),MATCH(J$8,J!$A$1:$ZZ$1,0))&lt;&gt;"",INDEX(J!$A$1:$ZZ$200,MATCH($A87,J!$A$1:$A$200,0),MATCH(J$8,J!$A$1:$ZZ$1,0)),""),"")</f>
        <v>0.23874612445244581</v>
      </c>
      <c r="K87" s="10"/>
      <c r="L87" s="43" t="str">
        <f>IF(L86&lt;&gt;"",IF(INDEX(J!$A$1:$ZZ$200,MATCH(L86+1,J!$A$1:$A$200,0),MATCH(M$8,J!$A$1:$ZZ$1,0))&lt;&gt;"",L86+1,""),"")</f>
        <v/>
      </c>
      <c r="M87" s="45" t="str">
        <f>IFERROR(IF(INDEX(J!$A$1:$ZZ$200,MATCH($A87,J!$A$1:$A$200,0),MATCH(M$8,J!$A$1:$ZZ$1,0))&lt;&gt;"",INDEX(J!$A$1:$ZZ$200,MATCH($A87,J!$A$1:$A$200,0),MATCH(M$8,J!$A$1:$ZZ$1,0)),""),"")</f>
        <v/>
      </c>
      <c r="N87" s="45" t="str">
        <f>IFERROR(IF(INDEX(J!$A$1:$ZZ$200,MATCH($A87,J!$A$1:$A$200,0),MATCH(N$8,J!$A$1:$ZZ$1,0))&lt;&gt;"",INDEX(J!$A$1:$ZZ$200,MATCH($A87,J!$A$1:$A$200,0),MATCH(N$8,J!$A$1:$ZZ$1,0)),""),"")</f>
        <v/>
      </c>
      <c r="O87" s="45" t="str">
        <f>IFERROR(IF(INDEX(J!$A$1:$ZZ$200,MATCH($A87,J!$A$1:$A$200,0),MATCH(O$8,J!$A$1:$ZZ$1,0))&lt;&gt;"",INDEX(J!$A$1:$ZZ$200,MATCH($A87,J!$A$1:$A$200,0),MATCH(O$8,J!$A$1:$ZZ$1,0)),""),"")</f>
        <v/>
      </c>
      <c r="P87" s="10"/>
      <c r="Q87" s="43">
        <f>IF(Q86&lt;&gt;"",IF(INDEX(J!$A$1:$ZZ$200,MATCH(Q86+1,J!$A$1:$A$200,0),MATCH(R$8,J!$A$1:$ZZ$1,0))&lt;&gt;"",Q86+1,""),"")</f>
        <v>2046</v>
      </c>
      <c r="R87" s="45">
        <f>IFERROR(IF(INDEX(J!$A$1:$ZZ$200,MATCH($A87,J!$A$1:$A$200,0),MATCH(R$8,J!$A$1:$ZZ$1,0))&lt;&gt;"",INDEX(J!$A$1:$ZZ$200,MATCH($A87,J!$A$1:$A$200,0),MATCH(R$8,J!$A$1:$ZZ$1,0)),""),"")</f>
        <v>2.3829129405708001</v>
      </c>
      <c r="S87" s="45">
        <f>IFERROR(IF(INDEX(J!$A$1:$ZZ$200,MATCH($A87,J!$A$1:$A$200,0),MATCH(S$8,J!$A$1:$ZZ$1,0))&lt;&gt;"",INDEX(J!$A$1:$ZZ$200,MATCH($A87,J!$A$1:$A$200,0),MATCH(S$8,J!$A$1:$ZZ$1,0)),""),"")</f>
        <v>73.109636243225509</v>
      </c>
      <c r="T87" s="45">
        <f>IFERROR(IF(INDEX(J!$A$1:$ZZ$200,MATCH($A87,J!$A$1:$A$200,0),MATCH(T$8,J!$A$1:$ZZ$1,0))&lt;&gt;"",INDEX(J!$A$1:$ZZ$200,MATCH($A87,J!$A$1:$A$200,0),MATCH(T$8,J!$A$1:$ZZ$1,0)),""),"")</f>
        <v>39.63316709729505</v>
      </c>
      <c r="U87" s="45">
        <f>IFERROR(IF(INDEX(J!$A$1:$ZZ$200,MATCH($A87,J!$A$1:$A$200,0),MATCH(U$8,J!$A$1:$ZZ$1,0))&lt;&gt;"",INDEX(J!$A$1:$ZZ$200,MATCH($A87,J!$A$1:$A$200,0),MATCH(U$8,J!$A$1:$ZZ$1,0)),""),"")</f>
        <v>8.3267586281129482</v>
      </c>
    </row>
    <row r="88" spans="1:21">
      <c r="A88" s="43">
        <f>IF(A87&lt;&gt;"",IF(INDEX(J!$A$1:$ZZ$200,MATCH(A87+1,J!$A$1:$A$200,0),MATCH(B$8,J!$A$1:$ZZ$1,0))&lt;&gt;"",A87+1,""),"")</f>
        <v>2047</v>
      </c>
      <c r="B88" s="44">
        <f>IFERROR(IF(INDEX(J!$A$1:$ZZ$200,MATCH($A88,J!$A$1:$A$200,0),MATCH(B$8,J!$A$1:$ZZ$1,0))&lt;&gt;"",INDEX(J!$A$1:$ZZ$200,MATCH($A88,J!$A$1:$A$200,0),MATCH(B$8,J!$A$1:$ZZ$1,0)),""),"")</f>
        <v>3790.9363624478106</v>
      </c>
      <c r="C88" s="45">
        <f>IFERROR(IF(INDEX(J!$A$1:$ZZ$200,MATCH($A88,J!$A$1:$A$200,0),MATCH(C$8,J!$A$1:$ZZ$1,0))&lt;&gt;"",INDEX(J!$A$1:$ZZ$200,MATCH($A88,J!$A$1:$A$200,0),MATCH(C$8,J!$A$1:$ZZ$1,0)),""),"")</f>
        <v>44.981328014995739</v>
      </c>
      <c r="D88" s="10"/>
      <c r="E88" s="43">
        <f>IF(E87&lt;&gt;"",IF(INDEX(J!$A$1:$ZZ$200,MATCH(E87+1,J!$A$1:$A$200,0),MATCH(F$8,J!$A$1:$ZZ$1,0))&lt;&gt;"",E87+1,""),"")</f>
        <v>2047</v>
      </c>
      <c r="F88" s="45">
        <f>IFERROR(IF(INDEX(J!$A$1:$ZZ$200,MATCH($A88,J!$A$1:$A$200,0),MATCH(F$8,J!$A$1:$ZZ$1,0))&lt;&gt;"",INDEX(J!$A$1:$ZZ$200,MATCH($A88,J!$A$1:$A$200,0),MATCH(F$8,J!$A$1:$ZZ$1,0)),""),"")</f>
        <v>0.71634583449985423</v>
      </c>
      <c r="G88" s="45">
        <f>IFERROR(IF(INDEX(J!$A$1:$ZZ$200,MATCH($A88,J!$A$1:$A$200,0),MATCH(G$8,J!$A$1:$ZZ$1,0))&lt;&gt;"",INDEX(J!$A$1:$ZZ$200,MATCH($A88,J!$A$1:$A$200,0),MATCH(G$8,J!$A$1:$ZZ$1,0)),""),"")</f>
        <v>0.41369695977688137</v>
      </c>
      <c r="H88" s="45">
        <f>IFERROR(IF(INDEX(J!$A$1:$ZZ$200,MATCH($A88,J!$A$1:$A$200,0),MATCH(H$8,J!$A$1:$ZZ$1,0))&lt;&gt;"",INDEX(J!$A$1:$ZZ$200,MATCH($A88,J!$A$1:$A$200,0),MATCH(H$8,J!$A$1:$ZZ$1,0)),""),"")</f>
        <v>-0.19860007732967688</v>
      </c>
      <c r="I88" s="45">
        <f>IFERROR(IF(INDEX(J!$A$1:$ZZ$200,MATCH($A88,J!$A$1:$A$200,0),MATCH(I$8,J!$A$1:$ZZ$1,0))&lt;&gt;"",INDEX(J!$A$1:$ZZ$200,MATCH($A88,J!$A$1:$A$200,0),MATCH(I$8,J!$A$1:$ZZ$1,0)),""),"")</f>
        <v>0.26933507465435014</v>
      </c>
      <c r="J88" s="46">
        <f>IFERROR(IF(INDEX(J!$A$1:$ZZ$200,MATCH($A88,J!$A$1:$A$200,0),MATCH(J$8,J!$A$1:$ZZ$1,0))&lt;&gt;"",INDEX(J!$A$1:$ZZ$200,MATCH($A88,J!$A$1:$A$200,0),MATCH(J$8,J!$A$1:$ZZ$1,0)),""),"")</f>
        <v>0.23191387739829961</v>
      </c>
      <c r="K88" s="10"/>
      <c r="L88" s="43" t="str">
        <f>IF(L87&lt;&gt;"",IF(INDEX(J!$A$1:$ZZ$200,MATCH(L87+1,J!$A$1:$A$200,0),MATCH(M$8,J!$A$1:$ZZ$1,0))&lt;&gt;"",L87+1,""),"")</f>
        <v/>
      </c>
      <c r="M88" s="45" t="str">
        <f>IFERROR(IF(INDEX(J!$A$1:$ZZ$200,MATCH($A88,J!$A$1:$A$200,0),MATCH(M$8,J!$A$1:$ZZ$1,0))&lt;&gt;"",INDEX(J!$A$1:$ZZ$200,MATCH($A88,J!$A$1:$A$200,0),MATCH(M$8,J!$A$1:$ZZ$1,0)),""),"")</f>
        <v/>
      </c>
      <c r="N88" s="45" t="str">
        <f>IFERROR(IF(INDEX(J!$A$1:$ZZ$200,MATCH($A88,J!$A$1:$A$200,0),MATCH(N$8,J!$A$1:$ZZ$1,0))&lt;&gt;"",INDEX(J!$A$1:$ZZ$200,MATCH($A88,J!$A$1:$A$200,0),MATCH(N$8,J!$A$1:$ZZ$1,0)),""),"")</f>
        <v/>
      </c>
      <c r="O88" s="45" t="str">
        <f>IFERROR(IF(INDEX(J!$A$1:$ZZ$200,MATCH($A88,J!$A$1:$A$200,0),MATCH(O$8,J!$A$1:$ZZ$1,0))&lt;&gt;"",INDEX(J!$A$1:$ZZ$200,MATCH($A88,J!$A$1:$A$200,0),MATCH(O$8,J!$A$1:$ZZ$1,0)),""),"")</f>
        <v/>
      </c>
      <c r="P88" s="10"/>
      <c r="Q88" s="43">
        <f>IF(Q87&lt;&gt;"",IF(INDEX(J!$A$1:$ZZ$200,MATCH(Q87+1,J!$A$1:$A$200,0),MATCH(R$8,J!$A$1:$ZZ$1,0))&lt;&gt;"",Q87+1,""),"")</f>
        <v>2047</v>
      </c>
      <c r="R88" s="45">
        <f>IFERROR(IF(INDEX(J!$A$1:$ZZ$200,MATCH($A88,J!$A$1:$A$200,0),MATCH(R$8,J!$A$1:$ZZ$1,0))&lt;&gt;"",INDEX(J!$A$1:$ZZ$200,MATCH($A88,J!$A$1:$A$200,0),MATCH(R$8,J!$A$1:$ZZ$1,0)),""),"")</f>
        <v>2.3829699042310066</v>
      </c>
      <c r="S88" s="45">
        <f>IFERROR(IF(INDEX(J!$A$1:$ZZ$200,MATCH($A88,J!$A$1:$A$200,0),MATCH(S$8,J!$A$1:$ZZ$1,0))&lt;&gt;"",INDEX(J!$A$1:$ZZ$200,MATCH($A88,J!$A$1:$A$200,0),MATCH(S$8,J!$A$1:$ZZ$1,0)),""),"")</f>
        <v>73.161709691511035</v>
      </c>
      <c r="T88" s="45">
        <f>IFERROR(IF(INDEX(J!$A$1:$ZZ$200,MATCH($A88,J!$A$1:$A$200,0),MATCH(T$8,J!$A$1:$ZZ$1,0))&lt;&gt;"",INDEX(J!$A$1:$ZZ$200,MATCH($A88,J!$A$1:$A$200,0),MATCH(T$8,J!$A$1:$ZZ$1,0)),""),"")</f>
        <v>39.659320896296293</v>
      </c>
      <c r="U88" s="45">
        <f>IFERROR(IF(INDEX(J!$A$1:$ZZ$200,MATCH($A88,J!$A$1:$A$200,0),MATCH(U$8,J!$A$1:$ZZ$1,0))&lt;&gt;"",INDEX(J!$A$1:$ZZ$200,MATCH($A88,J!$A$1:$A$200,0),MATCH(U$8,J!$A$1:$ZZ$1,0)),""),"")</f>
        <v>8.3334486422763785</v>
      </c>
    </row>
    <row r="89" spans="1:21">
      <c r="A89" s="43">
        <f>IF(A88&lt;&gt;"",IF(INDEX(J!$A$1:$ZZ$200,MATCH(A88+1,J!$A$1:$A$200,0),MATCH(B$8,J!$A$1:$ZZ$1,0))&lt;&gt;"",A88+1,""),"")</f>
        <v>2048</v>
      </c>
      <c r="B89" s="44">
        <f>IFERROR(IF(INDEX(J!$A$1:$ZZ$200,MATCH($A89,J!$A$1:$A$200,0),MATCH(B$8,J!$A$1:$ZZ$1,0))&lt;&gt;"",INDEX(J!$A$1:$ZZ$200,MATCH($A89,J!$A$1:$A$200,0),MATCH(B$8,J!$A$1:$ZZ$1,0)),""),"")</f>
        <v>3818.1603966590337</v>
      </c>
      <c r="C89" s="45">
        <f>IFERROR(IF(INDEX(J!$A$1:$ZZ$200,MATCH($A89,J!$A$1:$A$200,0),MATCH(C$8,J!$A$1:$ZZ$1,0))&lt;&gt;"",INDEX(J!$A$1:$ZZ$200,MATCH($A89,J!$A$1:$A$200,0),MATCH(C$8,J!$A$1:$ZZ$1,0)),""),"")</f>
        <v>45.359305889916641</v>
      </c>
      <c r="D89" s="10"/>
      <c r="E89" s="43">
        <f>IF(E88&lt;&gt;"",IF(INDEX(J!$A$1:$ZZ$200,MATCH(E88+1,J!$A$1:$A$200,0),MATCH(F$8,J!$A$1:$ZZ$1,0))&lt;&gt;"",E88+1,""),"")</f>
        <v>2048</v>
      </c>
      <c r="F89" s="45">
        <f>IFERROR(IF(INDEX(J!$A$1:$ZZ$200,MATCH($A89,J!$A$1:$A$200,0),MATCH(F$8,J!$A$1:$ZZ$1,0))&lt;&gt;"",INDEX(J!$A$1:$ZZ$200,MATCH($A89,J!$A$1:$A$200,0),MATCH(F$8,J!$A$1:$ZZ$1,0)),""),"")</f>
        <v>0.71154992502959891</v>
      </c>
      <c r="G89" s="45">
        <f>IFERROR(IF(INDEX(J!$A$1:$ZZ$200,MATCH($A89,J!$A$1:$A$200,0),MATCH(G$8,J!$A$1:$ZZ$1,0))&lt;&gt;"",INDEX(J!$A$1:$ZZ$200,MATCH($A89,J!$A$1:$A$200,0),MATCH(G$8,J!$A$1:$ZZ$1,0)),""),"")</f>
        <v>0.41776625201744078</v>
      </c>
      <c r="H89" s="45">
        <f>IFERROR(IF(INDEX(J!$A$1:$ZZ$200,MATCH($A89,J!$A$1:$A$200,0),MATCH(H$8,J!$A$1:$ZZ$1,0))&lt;&gt;"",INDEX(J!$A$1:$ZZ$200,MATCH($A89,J!$A$1:$A$200,0),MATCH(H$8,J!$A$1:$ZZ$1,0)),""),"")</f>
        <v>-0.20920228930865509</v>
      </c>
      <c r="I89" s="45">
        <f>IFERROR(IF(INDEX(J!$A$1:$ZZ$200,MATCH($A89,J!$A$1:$A$200,0),MATCH(I$8,J!$A$1:$ZZ$1,0))&lt;&gt;"",INDEX(J!$A$1:$ZZ$200,MATCH($A89,J!$A$1:$A$200,0),MATCH(I$8,J!$A$1:$ZZ$1,0)),""),"")</f>
        <v>0.26927140717407383</v>
      </c>
      <c r="J89" s="46">
        <f>IFERROR(IF(INDEX(J!$A$1:$ZZ$200,MATCH($A89,J!$A$1:$A$200,0),MATCH(J$8,J!$A$1:$ZZ$1,0))&lt;&gt;"",INDEX(J!$A$1:$ZZ$200,MATCH($A89,J!$A$1:$A$200,0),MATCH(J$8,J!$A$1:$ZZ$1,0)),""),"")</f>
        <v>0.23371455514673944</v>
      </c>
      <c r="K89" s="10"/>
      <c r="L89" s="43" t="str">
        <f>IF(L88&lt;&gt;"",IF(INDEX(J!$A$1:$ZZ$200,MATCH(L88+1,J!$A$1:$A$200,0),MATCH(M$8,J!$A$1:$ZZ$1,0))&lt;&gt;"",L88+1,""),"")</f>
        <v/>
      </c>
      <c r="M89" s="45" t="str">
        <f>IFERROR(IF(INDEX(J!$A$1:$ZZ$200,MATCH($A89,J!$A$1:$A$200,0),MATCH(M$8,J!$A$1:$ZZ$1,0))&lt;&gt;"",INDEX(J!$A$1:$ZZ$200,MATCH($A89,J!$A$1:$A$200,0),MATCH(M$8,J!$A$1:$ZZ$1,0)),""),"")</f>
        <v/>
      </c>
      <c r="N89" s="45" t="str">
        <f>IFERROR(IF(INDEX(J!$A$1:$ZZ$200,MATCH($A89,J!$A$1:$A$200,0),MATCH(N$8,J!$A$1:$ZZ$1,0))&lt;&gt;"",INDEX(J!$A$1:$ZZ$200,MATCH($A89,J!$A$1:$A$200,0),MATCH(N$8,J!$A$1:$ZZ$1,0)),""),"")</f>
        <v/>
      </c>
      <c r="O89" s="45" t="str">
        <f>IFERROR(IF(INDEX(J!$A$1:$ZZ$200,MATCH($A89,J!$A$1:$A$200,0),MATCH(O$8,J!$A$1:$ZZ$1,0))&lt;&gt;"",INDEX(J!$A$1:$ZZ$200,MATCH($A89,J!$A$1:$A$200,0),MATCH(O$8,J!$A$1:$ZZ$1,0)),""),"")</f>
        <v/>
      </c>
      <c r="P89" s="10"/>
      <c r="Q89" s="43">
        <f>IF(Q88&lt;&gt;"",IF(INDEX(J!$A$1:$ZZ$200,MATCH(Q88+1,J!$A$1:$A$200,0),MATCH(R$8,J!$A$1:$ZZ$1,0))&lt;&gt;"",Q88+1,""),"")</f>
        <v>2048</v>
      </c>
      <c r="R89" s="45">
        <f>IFERROR(IF(INDEX(J!$A$1:$ZZ$200,MATCH($A89,J!$A$1:$A$200,0),MATCH(R$8,J!$A$1:$ZZ$1,0))&lt;&gt;"",INDEX(J!$A$1:$ZZ$200,MATCH($A89,J!$A$1:$A$200,0),MATCH(R$8,J!$A$1:$ZZ$1,0)),""),"")</f>
        <v>2.3810381465401163</v>
      </c>
      <c r="S89" s="45">
        <f>IFERROR(IF(INDEX(J!$A$1:$ZZ$200,MATCH($A89,J!$A$1:$A$200,0),MATCH(S$8,J!$A$1:$ZZ$1,0))&lt;&gt;"",INDEX(J!$A$1:$ZZ$200,MATCH($A89,J!$A$1:$A$200,0),MATCH(S$8,J!$A$1:$ZZ$1,0)),""),"")</f>
        <v>73.133661304928339</v>
      </c>
      <c r="T89" s="45">
        <f>IFERROR(IF(INDEX(J!$A$1:$ZZ$200,MATCH($A89,J!$A$1:$A$200,0),MATCH(T$8,J!$A$1:$ZZ$1,0))&lt;&gt;"",INDEX(J!$A$1:$ZZ$200,MATCH($A89,J!$A$1:$A$200,0),MATCH(T$8,J!$A$1:$ZZ$1,0)),""),"")</f>
        <v>39.687207891100542</v>
      </c>
      <c r="U89" s="45">
        <f>IFERROR(IF(INDEX(J!$A$1:$ZZ$200,MATCH($A89,J!$A$1:$A$200,0),MATCH(U$8,J!$A$1:$ZZ$1,0))&lt;&gt;"",INDEX(J!$A$1:$ZZ$200,MATCH($A89,J!$A$1:$A$200,0),MATCH(U$8,J!$A$1:$ZZ$1,0)),""),"")</f>
        <v>8.3240854509311326</v>
      </c>
    </row>
    <row r="90" spans="1:21">
      <c r="A90" s="43">
        <f>IF(A89&lt;&gt;"",IF(INDEX(J!$A$1:$ZZ$200,MATCH(A89+1,J!$A$1:$A$200,0),MATCH(B$8,J!$A$1:$ZZ$1,0))&lt;&gt;"",A89+1,""),"")</f>
        <v>2049</v>
      </c>
      <c r="B90" s="44">
        <f>IFERROR(IF(INDEX(J!$A$1:$ZZ$200,MATCH($A90,J!$A$1:$A$200,0),MATCH(B$8,J!$A$1:$ZZ$1,0))&lt;&gt;"",INDEX(J!$A$1:$ZZ$200,MATCH($A90,J!$A$1:$A$200,0),MATCH(B$8,J!$A$1:$ZZ$1,0)),""),"")</f>
        <v>3847.2361981849676</v>
      </c>
      <c r="C90" s="45">
        <f>IFERROR(IF(INDEX(J!$A$1:$ZZ$200,MATCH($A90,J!$A$1:$A$200,0),MATCH(C$8,J!$A$1:$ZZ$1,0))&lt;&gt;"",INDEX(J!$A$1:$ZZ$200,MATCH($A90,J!$A$1:$A$200,0),MATCH(C$8,J!$A$1:$ZZ$1,0)),""),"")</f>
        <v>45.76213238426611</v>
      </c>
      <c r="D90" s="10"/>
      <c r="E90" s="43">
        <f>IF(E89&lt;&gt;"",IF(INDEX(J!$A$1:$ZZ$200,MATCH(E89+1,J!$A$1:$A$200,0),MATCH(F$8,J!$A$1:$ZZ$1,0))&lt;&gt;"",E89+1,""),"")</f>
        <v>2049</v>
      </c>
      <c r="F90" s="45">
        <f>IFERROR(IF(INDEX(J!$A$1:$ZZ$200,MATCH($A90,J!$A$1:$A$200,0),MATCH(F$8,J!$A$1:$ZZ$1,0))&lt;&gt;"",INDEX(J!$A$1:$ZZ$200,MATCH($A90,J!$A$1:$A$200,0),MATCH(F$8,J!$A$1:$ZZ$1,0)),""),"")</f>
        <v>0.70953187143724439</v>
      </c>
      <c r="G90" s="45">
        <f>IFERROR(IF(INDEX(J!$A$1:$ZZ$200,MATCH($A90,J!$A$1:$A$200,0),MATCH(G$8,J!$A$1:$ZZ$1,0))&lt;&gt;"",INDEX(J!$A$1:$ZZ$200,MATCH($A90,J!$A$1:$A$200,0),MATCH(G$8,J!$A$1:$ZZ$1,0)),""),"")</f>
        <v>0.42163674774052079</v>
      </c>
      <c r="H90" s="45">
        <f>IFERROR(IF(INDEX(J!$A$1:$ZZ$200,MATCH($A90,J!$A$1:$A$200,0),MATCH(H$8,J!$A$1:$ZZ$1,0))&lt;&gt;"",INDEX(J!$A$1:$ZZ$200,MATCH($A90,J!$A$1:$A$200,0),MATCH(H$8,J!$A$1:$ZZ$1,0)),""),"")</f>
        <v>-0.21710154141650267</v>
      </c>
      <c r="I90" s="45">
        <f>IFERROR(IF(INDEX(J!$A$1:$ZZ$200,MATCH($A90,J!$A$1:$A$200,0),MATCH(I$8,J!$A$1:$ZZ$1,0))&lt;&gt;"",INDEX(J!$A$1:$ZZ$200,MATCH($A90,J!$A$1:$A$200,0),MATCH(I$8,J!$A$1:$ZZ$1,0)),""),"")</f>
        <v>0.26881520190818264</v>
      </c>
      <c r="J90" s="46">
        <f>IFERROR(IF(INDEX(J!$A$1:$ZZ$200,MATCH($A90,J!$A$1:$A$200,0),MATCH(J$8,J!$A$1:$ZZ$1,0))&lt;&gt;"",INDEX(J!$A$1:$ZZ$200,MATCH($A90,J!$A$1:$A$200,0),MATCH(J$8,J!$A$1:$ZZ$1,0)),""),"")</f>
        <v>0.23618146320504363</v>
      </c>
      <c r="K90" s="10"/>
      <c r="L90" s="43" t="str">
        <f>IF(L89&lt;&gt;"",IF(INDEX(J!$A$1:$ZZ$200,MATCH(L89+1,J!$A$1:$A$200,0),MATCH(M$8,J!$A$1:$ZZ$1,0))&lt;&gt;"",L89+1,""),"")</f>
        <v/>
      </c>
      <c r="M90" s="45" t="str">
        <f>IFERROR(IF(INDEX(J!$A$1:$ZZ$200,MATCH($A90,J!$A$1:$A$200,0),MATCH(M$8,J!$A$1:$ZZ$1,0))&lt;&gt;"",INDEX(J!$A$1:$ZZ$200,MATCH($A90,J!$A$1:$A$200,0),MATCH(M$8,J!$A$1:$ZZ$1,0)),""),"")</f>
        <v/>
      </c>
      <c r="N90" s="45" t="str">
        <f>IFERROR(IF(INDEX(J!$A$1:$ZZ$200,MATCH($A90,J!$A$1:$A$200,0),MATCH(N$8,J!$A$1:$ZZ$1,0))&lt;&gt;"",INDEX(J!$A$1:$ZZ$200,MATCH($A90,J!$A$1:$A$200,0),MATCH(N$8,J!$A$1:$ZZ$1,0)),""),"")</f>
        <v/>
      </c>
      <c r="O90" s="45" t="str">
        <f>IFERROR(IF(INDEX(J!$A$1:$ZZ$200,MATCH($A90,J!$A$1:$A$200,0),MATCH(O$8,J!$A$1:$ZZ$1,0))&lt;&gt;"",INDEX(J!$A$1:$ZZ$200,MATCH($A90,J!$A$1:$A$200,0),MATCH(O$8,J!$A$1:$ZZ$1,0)),""),"")</f>
        <v/>
      </c>
      <c r="P90" s="10"/>
      <c r="Q90" s="43">
        <f>IF(Q89&lt;&gt;"",IF(INDEX(J!$A$1:$ZZ$200,MATCH(Q89+1,J!$A$1:$A$200,0),MATCH(R$8,J!$A$1:$ZZ$1,0))&lt;&gt;"",Q89+1,""),"")</f>
        <v>2049</v>
      </c>
      <c r="R90" s="45">
        <f>IFERROR(IF(INDEX(J!$A$1:$ZZ$200,MATCH($A90,J!$A$1:$A$200,0),MATCH(R$8,J!$A$1:$ZZ$1,0))&lt;&gt;"",INDEX(J!$A$1:$ZZ$200,MATCH($A90,J!$A$1:$A$200,0),MATCH(R$8,J!$A$1:$ZZ$1,0)),""),"")</f>
        <v>2.3887264857053854</v>
      </c>
      <c r="S90" s="45">
        <f>IFERROR(IF(INDEX(J!$A$1:$ZZ$200,MATCH($A90,J!$A$1:$A$200,0),MATCH(S$8,J!$A$1:$ZZ$1,0))&lt;&gt;"",INDEX(J!$A$1:$ZZ$200,MATCH($A90,J!$A$1:$A$200,0),MATCH(S$8,J!$A$1:$ZZ$1,0)),""),"")</f>
        <v>73.110325751692372</v>
      </c>
      <c r="T90" s="45">
        <f>IFERROR(IF(INDEX(J!$A$1:$ZZ$200,MATCH($A90,J!$A$1:$A$200,0),MATCH(T$8,J!$A$1:$ZZ$1,0))&lt;&gt;"",INDEX(J!$A$1:$ZZ$200,MATCH($A90,J!$A$1:$A$200,0),MATCH(T$8,J!$A$1:$ZZ$1,0)),""),"")</f>
        <v>39.69818821938587</v>
      </c>
      <c r="U90" s="45">
        <f>IFERROR(IF(INDEX(J!$A$1:$ZZ$200,MATCH($A90,J!$A$1:$A$200,0),MATCH(U$8,J!$A$1:$ZZ$1,0))&lt;&gt;"",INDEX(J!$A$1:$ZZ$200,MATCH($A90,J!$A$1:$A$200,0),MATCH(U$8,J!$A$1:$ZZ$1,0)),""),"")</f>
        <v>8.3253255964474562</v>
      </c>
    </row>
    <row r="91" spans="1:21">
      <c r="A91" s="43">
        <f>IF(A90&lt;&gt;"",IF(INDEX(J!$A$1:$ZZ$200,MATCH(A90+1,J!$A$1:$A$200,0),MATCH(B$8,J!$A$1:$ZZ$1,0))&lt;&gt;"",A90+1,""),"")</f>
        <v>2050</v>
      </c>
      <c r="B91" s="44">
        <f>IFERROR(IF(INDEX(J!$A$1:$ZZ$200,MATCH($A91,J!$A$1:$A$200,0),MATCH(B$8,J!$A$1:$ZZ$1,0))&lt;&gt;"",INDEX(J!$A$1:$ZZ$200,MATCH($A91,J!$A$1:$A$200,0),MATCH(B$8,J!$A$1:$ZZ$1,0)),""),"")</f>
        <v>3873.7284801393598</v>
      </c>
      <c r="C91" s="45">
        <f>IFERROR(IF(INDEX(J!$A$1:$ZZ$200,MATCH($A91,J!$A$1:$A$200,0),MATCH(C$8,J!$A$1:$ZZ$1,0))&lt;&gt;"",INDEX(J!$A$1:$ZZ$200,MATCH($A91,J!$A$1:$A$200,0),MATCH(C$8,J!$A$1:$ZZ$1,0)),""),"")</f>
        <v>46.136961347038337</v>
      </c>
      <c r="D91" s="10"/>
      <c r="E91" s="43">
        <f>IF(E90&lt;&gt;"",IF(INDEX(J!$A$1:$ZZ$200,MATCH(E90+1,J!$A$1:$A$200,0),MATCH(F$8,J!$A$1:$ZZ$1,0))&lt;&gt;"",E90+1,""),"")</f>
        <v>2050</v>
      </c>
      <c r="F91" s="45">
        <f>IFERROR(IF(INDEX(J!$A$1:$ZZ$200,MATCH($A91,J!$A$1:$A$200,0),MATCH(F$8,J!$A$1:$ZZ$1,0))&lt;&gt;"",INDEX(J!$A$1:$ZZ$200,MATCH($A91,J!$A$1:$A$200,0),MATCH(F$8,J!$A$1:$ZZ$1,0)),""),"")</f>
        <v>0.6743691633897908</v>
      </c>
      <c r="G91" s="45">
        <f>IFERROR(IF(INDEX(J!$A$1:$ZZ$200,MATCH($A91,J!$A$1:$A$200,0),MATCH(G$8,J!$A$1:$ZZ$1,0))&lt;&gt;"",INDEX(J!$A$1:$ZZ$200,MATCH($A91,J!$A$1:$A$200,0),MATCH(G$8,J!$A$1:$ZZ$1,0)),""),"")</f>
        <v>0.42609528405716329</v>
      </c>
      <c r="H91" s="45">
        <f>IFERROR(IF(INDEX(J!$A$1:$ZZ$200,MATCH($A91,J!$A$1:$A$200,0),MATCH(H$8,J!$A$1:$ZZ$1,0))&lt;&gt;"",INDEX(J!$A$1:$ZZ$200,MATCH($A91,J!$A$1:$A$200,0),MATCH(H$8,J!$A$1:$ZZ$1,0)),""),"")</f>
        <v>-0.25918806049365006</v>
      </c>
      <c r="I91" s="45">
        <f>IFERROR(IF(INDEX(J!$A$1:$ZZ$200,MATCH($A91,J!$A$1:$A$200,0),MATCH(I$8,J!$A$1:$ZZ$1,0))&lt;&gt;"",INDEX(J!$A$1:$ZZ$200,MATCH($A91,J!$A$1:$A$200,0),MATCH(I$8,J!$A$1:$ZZ$1,0)),""),"")</f>
        <v>0.26944298349269502</v>
      </c>
      <c r="J91" s="46">
        <f>IFERROR(IF(INDEX(J!$A$1:$ZZ$200,MATCH($A91,J!$A$1:$A$200,0),MATCH(J$8,J!$A$1:$ZZ$1,0))&lt;&gt;"",INDEX(J!$A$1:$ZZ$200,MATCH($A91,J!$A$1:$A$200,0),MATCH(J$8,J!$A$1:$ZZ$1,0)),""),"")</f>
        <v>0.23801895633358261</v>
      </c>
      <c r="K91" s="10"/>
      <c r="L91" s="43" t="str">
        <f>IF(L90&lt;&gt;"",IF(INDEX(J!$A$1:$ZZ$200,MATCH(L90+1,J!$A$1:$A$200,0),MATCH(M$8,J!$A$1:$ZZ$1,0))&lt;&gt;"",L90+1,""),"")</f>
        <v/>
      </c>
      <c r="M91" s="45" t="str">
        <f>IFERROR(IF(INDEX(J!$A$1:$ZZ$200,MATCH($A91,J!$A$1:$A$200,0),MATCH(M$8,J!$A$1:$ZZ$1,0))&lt;&gt;"",INDEX(J!$A$1:$ZZ$200,MATCH($A91,J!$A$1:$A$200,0),MATCH(M$8,J!$A$1:$ZZ$1,0)),""),"")</f>
        <v/>
      </c>
      <c r="N91" s="45" t="str">
        <f>IFERROR(IF(INDEX(J!$A$1:$ZZ$200,MATCH($A91,J!$A$1:$A$200,0),MATCH(N$8,J!$A$1:$ZZ$1,0))&lt;&gt;"",INDEX(J!$A$1:$ZZ$200,MATCH($A91,J!$A$1:$A$200,0),MATCH(N$8,J!$A$1:$ZZ$1,0)),""),"")</f>
        <v/>
      </c>
      <c r="O91" s="45" t="str">
        <f>IFERROR(IF(INDEX(J!$A$1:$ZZ$200,MATCH($A91,J!$A$1:$A$200,0),MATCH(O$8,J!$A$1:$ZZ$1,0))&lt;&gt;"",INDEX(J!$A$1:$ZZ$200,MATCH($A91,J!$A$1:$A$200,0),MATCH(O$8,J!$A$1:$ZZ$1,0)),""),"")</f>
        <v/>
      </c>
      <c r="P91" s="10"/>
      <c r="Q91" s="43">
        <f>IF(Q90&lt;&gt;"",IF(INDEX(J!$A$1:$ZZ$200,MATCH(Q90+1,J!$A$1:$A$200,0),MATCH(R$8,J!$A$1:$ZZ$1,0))&lt;&gt;"",Q90+1,""),"")</f>
        <v>2050</v>
      </c>
      <c r="R91" s="45">
        <f>IFERROR(IF(INDEX(J!$A$1:$ZZ$200,MATCH($A91,J!$A$1:$A$200,0),MATCH(R$8,J!$A$1:$ZZ$1,0))&lt;&gt;"",INDEX(J!$A$1:$ZZ$200,MATCH($A91,J!$A$1:$A$200,0),MATCH(R$8,J!$A$1:$ZZ$1,0)),""),"")</f>
        <v>2.386861585243194</v>
      </c>
      <c r="S91" s="45">
        <f>IFERROR(IF(INDEX(J!$A$1:$ZZ$200,MATCH($A91,J!$A$1:$A$200,0),MATCH(S$8,J!$A$1:$ZZ$1,0))&lt;&gt;"",INDEX(J!$A$1:$ZZ$200,MATCH($A91,J!$A$1:$A$200,0),MATCH(S$8,J!$A$1:$ZZ$1,0)),""),"")</f>
        <v>73.014484805698729</v>
      </c>
      <c r="T91" s="45">
        <f>IFERROR(IF(INDEX(J!$A$1:$ZZ$200,MATCH($A91,J!$A$1:$A$200,0),MATCH(T$8,J!$A$1:$ZZ$1,0))&lt;&gt;"",INDEX(J!$A$1:$ZZ$200,MATCH($A91,J!$A$1:$A$200,0),MATCH(T$8,J!$A$1:$ZZ$1,0)),""),"")</f>
        <v>39.708377253644528</v>
      </c>
      <c r="U91" s="45">
        <f>IFERROR(IF(INDEX(J!$A$1:$ZZ$200,MATCH($A91,J!$A$1:$A$200,0),MATCH(U$8,J!$A$1:$ZZ$1,0))&lt;&gt;"",INDEX(J!$A$1:$ZZ$200,MATCH($A91,J!$A$1:$A$200,0),MATCH(U$8,J!$A$1:$ZZ$1,0)),""),"")</f>
        <v>8.3292354595121338</v>
      </c>
    </row>
    <row r="92" spans="1:21">
      <c r="A92" s="43">
        <f>IF(A91&lt;&gt;"",IF(INDEX(J!$A$1:$ZZ$200,MATCH(A91+1,J!$A$1:$A$200,0),MATCH(B$8,J!$A$1:$ZZ$1,0))&lt;&gt;"",A91+1,""),"")</f>
        <v>2051</v>
      </c>
      <c r="B92" s="44">
        <f>IFERROR(IF(INDEX(J!$A$1:$ZZ$200,MATCH($A92,J!$A$1:$A$200,0),MATCH(B$8,J!$A$1:$ZZ$1,0))&lt;&gt;"",INDEX(J!$A$1:$ZZ$200,MATCH($A92,J!$A$1:$A$200,0),MATCH(B$8,J!$A$1:$ZZ$1,0)),""),"")</f>
        <v>3900.3350142598802</v>
      </c>
      <c r="C92" s="45">
        <f>IFERROR(IF(INDEX(J!$A$1:$ZZ$200,MATCH($A92,J!$A$1:$A$200,0),MATCH(C$8,J!$A$1:$ZZ$1,0))&lt;&gt;"",INDEX(J!$A$1:$ZZ$200,MATCH($A92,J!$A$1:$A$200,0),MATCH(C$8,J!$A$1:$ZZ$1,0)),""),"")</f>
        <v>46.515456882800407</v>
      </c>
      <c r="D92" s="10"/>
      <c r="E92" s="43">
        <f>IF(E91&lt;&gt;"",IF(INDEX(J!$A$1:$ZZ$200,MATCH(E91+1,J!$A$1:$A$200,0),MATCH(F$8,J!$A$1:$ZZ$1,0))&lt;&gt;"",E91+1,""),"")</f>
        <v>2051</v>
      </c>
      <c r="F92" s="45">
        <f>IFERROR(IF(INDEX(J!$A$1:$ZZ$200,MATCH($A92,J!$A$1:$A$200,0),MATCH(F$8,J!$A$1:$ZZ$1,0))&lt;&gt;"",INDEX(J!$A$1:$ZZ$200,MATCH($A92,J!$A$1:$A$200,0),MATCH(F$8,J!$A$1:$ZZ$1,0)),""),"")</f>
        <v>0.66393080309746122</v>
      </c>
      <c r="G92" s="45">
        <f>IFERROR(IF(INDEX(J!$A$1:$ZZ$200,MATCH($A92,J!$A$1:$A$200,0),MATCH(G$8,J!$A$1:$ZZ$1,0))&lt;&gt;"",INDEX(J!$A$1:$ZZ$200,MATCH($A92,J!$A$1:$A$200,0),MATCH(G$8,J!$A$1:$ZZ$1,0)),""),"")</f>
        <v>0.43051835185797016</v>
      </c>
      <c r="H92" s="45">
        <f>IFERROR(IF(INDEX(J!$A$1:$ZZ$200,MATCH($A92,J!$A$1:$A$200,0),MATCH(H$8,J!$A$1:$ZZ$1,0))&lt;&gt;"",INDEX(J!$A$1:$ZZ$200,MATCH($A92,J!$A$1:$A$200,0),MATCH(H$8,J!$A$1:$ZZ$1,0)),""),"")</f>
        <v>-0.27120992875527006</v>
      </c>
      <c r="I92" s="45">
        <f>IFERROR(IF(INDEX(J!$A$1:$ZZ$200,MATCH($A92,J!$A$1:$A$200,0),MATCH(I$8,J!$A$1:$ZZ$1,0))&lt;&gt;"",INDEX(J!$A$1:$ZZ$200,MATCH($A92,J!$A$1:$A$200,0),MATCH(I$8,J!$A$1:$ZZ$1,0)),""),"")</f>
        <v>0.27014349246928759</v>
      </c>
      <c r="J92" s="46">
        <f>IFERROR(IF(INDEX(J!$A$1:$ZZ$200,MATCH($A92,J!$A$1:$A$200,0),MATCH(J$8,J!$A$1:$ZZ$1,0))&lt;&gt;"",INDEX(J!$A$1:$ZZ$200,MATCH($A92,J!$A$1:$A$200,0),MATCH(J$8,J!$A$1:$ZZ$1,0)),""),"")</f>
        <v>0.23447888752547355</v>
      </c>
      <c r="K92" s="10"/>
      <c r="L92" s="43" t="str">
        <f>IF(L91&lt;&gt;"",IF(INDEX(J!$A$1:$ZZ$200,MATCH(L91+1,J!$A$1:$A$200,0),MATCH(M$8,J!$A$1:$ZZ$1,0))&lt;&gt;"",L91+1,""),"")</f>
        <v/>
      </c>
      <c r="M92" s="45" t="str">
        <f>IFERROR(IF(INDEX(J!$A$1:$ZZ$200,MATCH($A92,J!$A$1:$A$200,0),MATCH(M$8,J!$A$1:$ZZ$1,0))&lt;&gt;"",INDEX(J!$A$1:$ZZ$200,MATCH($A92,J!$A$1:$A$200,0),MATCH(M$8,J!$A$1:$ZZ$1,0)),""),"")</f>
        <v/>
      </c>
      <c r="N92" s="45" t="str">
        <f>IFERROR(IF(INDEX(J!$A$1:$ZZ$200,MATCH($A92,J!$A$1:$A$200,0),MATCH(N$8,J!$A$1:$ZZ$1,0))&lt;&gt;"",INDEX(J!$A$1:$ZZ$200,MATCH($A92,J!$A$1:$A$200,0),MATCH(N$8,J!$A$1:$ZZ$1,0)),""),"")</f>
        <v/>
      </c>
      <c r="O92" s="45" t="str">
        <f>IFERROR(IF(INDEX(J!$A$1:$ZZ$200,MATCH($A92,J!$A$1:$A$200,0),MATCH(O$8,J!$A$1:$ZZ$1,0))&lt;&gt;"",INDEX(J!$A$1:$ZZ$200,MATCH($A92,J!$A$1:$A$200,0),MATCH(O$8,J!$A$1:$ZZ$1,0)),""),"")</f>
        <v/>
      </c>
      <c r="P92" s="10"/>
      <c r="Q92" s="43">
        <f>IF(Q91&lt;&gt;"",IF(INDEX(J!$A$1:$ZZ$200,MATCH(Q91+1,J!$A$1:$A$200,0),MATCH(R$8,J!$A$1:$ZZ$1,0))&lt;&gt;"",Q91+1,""),"")</f>
        <v>2051</v>
      </c>
      <c r="R92" s="45">
        <f>IFERROR(IF(INDEX(J!$A$1:$ZZ$200,MATCH($A92,J!$A$1:$A$200,0),MATCH(R$8,J!$A$1:$ZZ$1,0))&lt;&gt;"",INDEX(J!$A$1:$ZZ$200,MATCH($A92,J!$A$1:$A$200,0),MATCH(R$8,J!$A$1:$ZZ$1,0)),""),"")</f>
        <v>2.385555619082556</v>
      </c>
      <c r="S92" s="45">
        <f>IFERROR(IF(INDEX(J!$A$1:$ZZ$200,MATCH($A92,J!$A$1:$A$200,0),MATCH(S$8,J!$A$1:$ZZ$1,0))&lt;&gt;"",INDEX(J!$A$1:$ZZ$200,MATCH($A92,J!$A$1:$A$200,0),MATCH(S$8,J!$A$1:$ZZ$1,0)),""),"")</f>
        <v>72.955322172386161</v>
      </c>
      <c r="T92" s="45">
        <f>IFERROR(IF(INDEX(J!$A$1:$ZZ$200,MATCH($A92,J!$A$1:$A$200,0),MATCH(T$8,J!$A$1:$ZZ$1,0))&lt;&gt;"",INDEX(J!$A$1:$ZZ$200,MATCH($A92,J!$A$1:$A$200,0),MATCH(T$8,J!$A$1:$ZZ$1,0)),""),"")</f>
        <v>39.742375859702605</v>
      </c>
      <c r="U92" s="45">
        <f>IFERROR(IF(INDEX(J!$A$1:$ZZ$200,MATCH($A92,J!$A$1:$A$200,0),MATCH(U$8,J!$A$1:$ZZ$1,0))&lt;&gt;"",INDEX(J!$A$1:$ZZ$200,MATCH($A92,J!$A$1:$A$200,0),MATCH(U$8,J!$A$1:$ZZ$1,0)),""),"")</f>
        <v>8.3341804334647058</v>
      </c>
    </row>
    <row r="93" spans="1:21">
      <c r="A93" s="43">
        <f>IF(A92&lt;&gt;"",IF(INDEX(J!$A$1:$ZZ$200,MATCH(A92+1,J!$A$1:$A$200,0),MATCH(B$8,J!$A$1:$ZZ$1,0))&lt;&gt;"",A92+1,""),"")</f>
        <v>2052</v>
      </c>
      <c r="B93" s="44">
        <f>IFERROR(IF(INDEX(J!$A$1:$ZZ$200,MATCH($A93,J!$A$1:$A$200,0),MATCH(B$8,J!$A$1:$ZZ$1,0))&lt;&gt;"",INDEX(J!$A$1:$ZZ$200,MATCH($A93,J!$A$1:$A$200,0),MATCH(B$8,J!$A$1:$ZZ$1,0)),""),"")</f>
        <v>3927.4231679257305</v>
      </c>
      <c r="C93" s="45">
        <f>IFERROR(IF(INDEX(J!$A$1:$ZZ$200,MATCH($A93,J!$A$1:$A$200,0),MATCH(C$8,J!$A$1:$ZZ$1,0))&lt;&gt;"",INDEX(J!$A$1:$ZZ$200,MATCH($A93,J!$A$1:$A$200,0),MATCH(C$8,J!$A$1:$ZZ$1,0)),""),"")</f>
        <v>46.901549219534957</v>
      </c>
      <c r="D93" s="10"/>
      <c r="E93" s="43">
        <f>IF(E92&lt;&gt;"",IF(INDEX(J!$A$1:$ZZ$200,MATCH(E92+1,J!$A$1:$A$200,0),MATCH(F$8,J!$A$1:$ZZ$1,0))&lt;&gt;"",E92+1,""),"")</f>
        <v>2052</v>
      </c>
      <c r="F93" s="45">
        <f>IFERROR(IF(INDEX(J!$A$1:$ZZ$200,MATCH($A93,J!$A$1:$A$200,0),MATCH(F$8,J!$A$1:$ZZ$1,0))&lt;&gt;"",INDEX(J!$A$1:$ZZ$200,MATCH($A93,J!$A$1:$A$200,0),MATCH(F$8,J!$A$1:$ZZ$1,0)),""),"")</f>
        <v>0.64775099834963001</v>
      </c>
      <c r="G93" s="45">
        <f>IFERROR(IF(INDEX(J!$A$1:$ZZ$200,MATCH($A93,J!$A$1:$A$200,0),MATCH(G$8,J!$A$1:$ZZ$1,0))&lt;&gt;"",INDEX(J!$A$1:$ZZ$200,MATCH($A93,J!$A$1:$A$200,0),MATCH(G$8,J!$A$1:$ZZ$1,0)),""),"")</f>
        <v>0.43492907584388601</v>
      </c>
      <c r="H93" s="45">
        <f>IFERROR(IF(INDEX(J!$A$1:$ZZ$200,MATCH($A93,J!$A$1:$A$200,0),MATCH(H$8,J!$A$1:$ZZ$1,0))&lt;&gt;"",INDEX(J!$A$1:$ZZ$200,MATCH($A93,J!$A$1:$A$200,0),MATCH(H$8,J!$A$1:$ZZ$1,0)),""),"")</f>
        <v>-0.29848259246787395</v>
      </c>
      <c r="I93" s="45">
        <f>IFERROR(IF(INDEX(J!$A$1:$ZZ$200,MATCH($A93,J!$A$1:$A$200,0),MATCH(I$8,J!$A$1:$ZZ$1,0))&lt;&gt;"",INDEX(J!$A$1:$ZZ$200,MATCH($A93,J!$A$1:$A$200,0),MATCH(I$8,J!$A$1:$ZZ$1,0)),""),"")</f>
        <v>0.26977557848960032</v>
      </c>
      <c r="J93" s="46">
        <f>IFERROR(IF(INDEX(J!$A$1:$ZZ$200,MATCH($A93,J!$A$1:$A$200,0),MATCH(J$8,J!$A$1:$ZZ$1,0))&lt;&gt;"",INDEX(J!$A$1:$ZZ$200,MATCH($A93,J!$A$1:$A$200,0),MATCH(J$8,J!$A$1:$ZZ$1,0)),""),"")</f>
        <v>0.24152893648401763</v>
      </c>
      <c r="K93" s="10"/>
      <c r="L93" s="43" t="str">
        <f>IF(L92&lt;&gt;"",IF(INDEX(J!$A$1:$ZZ$200,MATCH(L92+1,J!$A$1:$A$200,0),MATCH(M$8,J!$A$1:$ZZ$1,0))&lt;&gt;"",L92+1,""),"")</f>
        <v/>
      </c>
      <c r="M93" s="45" t="str">
        <f>IFERROR(IF(INDEX(J!$A$1:$ZZ$200,MATCH($A93,J!$A$1:$A$200,0),MATCH(M$8,J!$A$1:$ZZ$1,0))&lt;&gt;"",INDEX(J!$A$1:$ZZ$200,MATCH($A93,J!$A$1:$A$200,0),MATCH(M$8,J!$A$1:$ZZ$1,0)),""),"")</f>
        <v/>
      </c>
      <c r="N93" s="45" t="str">
        <f>IFERROR(IF(INDEX(J!$A$1:$ZZ$200,MATCH($A93,J!$A$1:$A$200,0),MATCH(N$8,J!$A$1:$ZZ$1,0))&lt;&gt;"",INDEX(J!$A$1:$ZZ$200,MATCH($A93,J!$A$1:$A$200,0),MATCH(N$8,J!$A$1:$ZZ$1,0)),""),"")</f>
        <v/>
      </c>
      <c r="O93" s="45" t="str">
        <f>IFERROR(IF(INDEX(J!$A$1:$ZZ$200,MATCH($A93,J!$A$1:$A$200,0),MATCH(O$8,J!$A$1:$ZZ$1,0))&lt;&gt;"",INDEX(J!$A$1:$ZZ$200,MATCH($A93,J!$A$1:$A$200,0),MATCH(O$8,J!$A$1:$ZZ$1,0)),""),"")</f>
        <v/>
      </c>
      <c r="P93" s="10"/>
      <c r="Q93" s="43">
        <f>IF(Q92&lt;&gt;"",IF(INDEX(J!$A$1:$ZZ$200,MATCH(Q92+1,J!$A$1:$A$200,0),MATCH(R$8,J!$A$1:$ZZ$1,0))&lt;&gt;"",Q92+1,""),"")</f>
        <v>2052</v>
      </c>
      <c r="R93" s="45">
        <f>IFERROR(IF(INDEX(J!$A$1:$ZZ$200,MATCH($A93,J!$A$1:$A$200,0),MATCH(R$8,J!$A$1:$ZZ$1,0))&lt;&gt;"",INDEX(J!$A$1:$ZZ$200,MATCH($A93,J!$A$1:$A$200,0),MATCH(R$8,J!$A$1:$ZZ$1,0)),""),"")</f>
        <v>2.3863429032405108</v>
      </c>
      <c r="S93" s="45">
        <f>IFERROR(IF(INDEX(J!$A$1:$ZZ$200,MATCH($A93,J!$A$1:$A$200,0),MATCH(S$8,J!$A$1:$ZZ$1,0))&lt;&gt;"",INDEX(J!$A$1:$ZZ$200,MATCH($A93,J!$A$1:$A$200,0),MATCH(S$8,J!$A$1:$ZZ$1,0)),""),"")</f>
        <v>72.89509115685847</v>
      </c>
      <c r="T93" s="45">
        <f>IFERROR(IF(INDEX(J!$A$1:$ZZ$200,MATCH($A93,J!$A$1:$A$200,0),MATCH(T$8,J!$A$1:$ZZ$1,0))&lt;&gt;"",INDEX(J!$A$1:$ZZ$200,MATCH($A93,J!$A$1:$A$200,0),MATCH(T$8,J!$A$1:$ZZ$1,0)),""),"")</f>
        <v>39.74988646351013</v>
      </c>
      <c r="U93" s="45">
        <f>IFERROR(IF(INDEX(J!$A$1:$ZZ$200,MATCH($A93,J!$A$1:$A$200,0),MATCH(U$8,J!$A$1:$ZZ$1,0))&lt;&gt;"",INDEX(J!$A$1:$ZZ$200,MATCH($A93,J!$A$1:$A$200,0),MATCH(U$8,J!$A$1:$ZZ$1,0)),""),"")</f>
        <v>8.3331471983733163</v>
      </c>
    </row>
    <row r="94" spans="1:21">
      <c r="A94" s="43">
        <f>IF(A93&lt;&gt;"",IF(INDEX(J!$A$1:$ZZ$200,MATCH(A93+1,J!$A$1:$A$200,0),MATCH(B$8,J!$A$1:$ZZ$1,0))&lt;&gt;"",A93+1,""),"")</f>
        <v>2053</v>
      </c>
      <c r="B94" s="44">
        <f>IFERROR(IF(INDEX(J!$A$1:$ZZ$200,MATCH($A94,J!$A$1:$A$200,0),MATCH(B$8,J!$A$1:$ZZ$1,0))&lt;&gt;"",INDEX(J!$A$1:$ZZ$200,MATCH($A94,J!$A$1:$A$200,0),MATCH(B$8,J!$A$1:$ZZ$1,0)),""),"")</f>
        <v>3952.6714978658006</v>
      </c>
      <c r="C94" s="45">
        <f>IFERROR(IF(INDEX(J!$A$1:$ZZ$200,MATCH($A94,J!$A$1:$A$200,0),MATCH(C$8,J!$A$1:$ZZ$1,0))&lt;&gt;"",INDEX(J!$A$1:$ZZ$200,MATCH($A94,J!$A$1:$A$200,0),MATCH(C$8,J!$A$1:$ZZ$1,0)),""),"")</f>
        <v>47.26690739993424</v>
      </c>
      <c r="D94" s="10"/>
      <c r="E94" s="43">
        <f>IF(E93&lt;&gt;"",IF(INDEX(J!$A$1:$ZZ$200,MATCH(E93+1,J!$A$1:$A$200,0),MATCH(F$8,J!$A$1:$ZZ$1,0))&lt;&gt;"",E93+1,""),"")</f>
        <v>2053</v>
      </c>
      <c r="F94" s="45">
        <f>IFERROR(IF(INDEX(J!$A$1:$ZZ$200,MATCH($A94,J!$A$1:$A$200,0),MATCH(F$8,J!$A$1:$ZZ$1,0))&lt;&gt;"",INDEX(J!$A$1:$ZZ$200,MATCH($A94,J!$A$1:$A$200,0),MATCH(F$8,J!$A$1:$ZZ$1,0)),""),"")</f>
        <v>0.62464462810084542</v>
      </c>
      <c r="G94" s="45">
        <f>IFERROR(IF(INDEX(J!$A$1:$ZZ$200,MATCH($A94,J!$A$1:$A$200,0),MATCH(G$8,J!$A$1:$ZZ$1,0))&lt;&gt;"",INDEX(J!$A$1:$ZZ$200,MATCH($A94,J!$A$1:$A$200,0),MATCH(G$8,J!$A$1:$ZZ$1,0)),""),"")</f>
        <v>0.43966218424187897</v>
      </c>
      <c r="H94" s="45">
        <f>IFERROR(IF(INDEX(J!$A$1:$ZZ$200,MATCH($A94,J!$A$1:$A$200,0),MATCH(H$8,J!$A$1:$ZZ$1,0))&lt;&gt;"",INDEX(J!$A$1:$ZZ$200,MATCH($A94,J!$A$1:$A$200,0),MATCH(H$8,J!$A$1:$ZZ$1,0)),""),"")</f>
        <v>-0.32355394999621701</v>
      </c>
      <c r="I94" s="45">
        <f>IFERROR(IF(INDEX(J!$A$1:$ZZ$200,MATCH($A94,J!$A$1:$A$200,0),MATCH(I$8,J!$A$1:$ZZ$1,0))&lt;&gt;"",INDEX(J!$A$1:$ZZ$200,MATCH($A94,J!$A$1:$A$200,0),MATCH(I$8,J!$A$1:$ZZ$1,0)),""),"")</f>
        <v>0.26875558694041501</v>
      </c>
      <c r="J94" s="46">
        <f>IFERROR(IF(INDEX(J!$A$1:$ZZ$200,MATCH($A94,J!$A$1:$A$200,0),MATCH(J$8,J!$A$1:$ZZ$1,0))&lt;&gt;"",INDEX(J!$A$1:$ZZ$200,MATCH($A94,J!$A$1:$A$200,0),MATCH(J$8,J!$A$1:$ZZ$1,0)),""),"")</f>
        <v>0.23978080691476844</v>
      </c>
      <c r="K94" s="10"/>
      <c r="L94" s="43" t="str">
        <f>IF(L93&lt;&gt;"",IF(INDEX(J!$A$1:$ZZ$200,MATCH(L93+1,J!$A$1:$A$200,0),MATCH(M$8,J!$A$1:$ZZ$1,0))&lt;&gt;"",L93+1,""),"")</f>
        <v/>
      </c>
      <c r="M94" s="45" t="str">
        <f>IFERROR(IF(INDEX(J!$A$1:$ZZ$200,MATCH($A94,J!$A$1:$A$200,0),MATCH(M$8,J!$A$1:$ZZ$1,0))&lt;&gt;"",INDEX(J!$A$1:$ZZ$200,MATCH($A94,J!$A$1:$A$200,0),MATCH(M$8,J!$A$1:$ZZ$1,0)),""),"")</f>
        <v/>
      </c>
      <c r="N94" s="45" t="str">
        <f>IFERROR(IF(INDEX(J!$A$1:$ZZ$200,MATCH($A94,J!$A$1:$A$200,0),MATCH(N$8,J!$A$1:$ZZ$1,0))&lt;&gt;"",INDEX(J!$A$1:$ZZ$200,MATCH($A94,J!$A$1:$A$200,0),MATCH(N$8,J!$A$1:$ZZ$1,0)),""),"")</f>
        <v/>
      </c>
      <c r="O94" s="45" t="str">
        <f>IFERROR(IF(INDEX(J!$A$1:$ZZ$200,MATCH($A94,J!$A$1:$A$200,0),MATCH(O$8,J!$A$1:$ZZ$1,0))&lt;&gt;"",INDEX(J!$A$1:$ZZ$200,MATCH($A94,J!$A$1:$A$200,0),MATCH(O$8,J!$A$1:$ZZ$1,0)),""),"")</f>
        <v/>
      </c>
      <c r="P94" s="10"/>
      <c r="Q94" s="43">
        <f>IF(Q93&lt;&gt;"",IF(INDEX(J!$A$1:$ZZ$200,MATCH(Q93+1,J!$A$1:$A$200,0),MATCH(R$8,J!$A$1:$ZZ$1,0))&lt;&gt;"",Q93+1,""),"")</f>
        <v>2053</v>
      </c>
      <c r="R94" s="45">
        <f>IFERROR(IF(INDEX(J!$A$1:$ZZ$200,MATCH($A94,J!$A$1:$A$200,0),MATCH(R$8,J!$A$1:$ZZ$1,0))&lt;&gt;"",INDEX(J!$A$1:$ZZ$200,MATCH($A94,J!$A$1:$A$200,0),MATCH(R$8,J!$A$1:$ZZ$1,0)),""),"")</f>
        <v>2.3863843159859552</v>
      </c>
      <c r="S94" s="45">
        <f>IFERROR(IF(INDEX(J!$A$1:$ZZ$200,MATCH($A94,J!$A$1:$A$200,0),MATCH(S$8,J!$A$1:$ZZ$1,0))&lt;&gt;"",INDEX(J!$A$1:$ZZ$200,MATCH($A94,J!$A$1:$A$200,0),MATCH(S$8,J!$A$1:$ZZ$1,0)),""),"")</f>
        <v>72.823319523653097</v>
      </c>
      <c r="T94" s="45">
        <f>IFERROR(IF(INDEX(J!$A$1:$ZZ$200,MATCH($A94,J!$A$1:$A$200,0),MATCH(T$8,J!$A$1:$ZZ$1,0))&lt;&gt;"",INDEX(J!$A$1:$ZZ$200,MATCH($A94,J!$A$1:$A$200,0),MATCH(T$8,J!$A$1:$ZZ$1,0)),""),"")</f>
        <v>39.764327152049631</v>
      </c>
      <c r="U94" s="45">
        <f>IFERROR(IF(INDEX(J!$A$1:$ZZ$200,MATCH($A94,J!$A$1:$A$200,0),MATCH(U$8,J!$A$1:$ZZ$1,0))&lt;&gt;"",INDEX(J!$A$1:$ZZ$200,MATCH($A94,J!$A$1:$A$200,0),MATCH(U$8,J!$A$1:$ZZ$1,0)),""),"")</f>
        <v>8.3310676499185661</v>
      </c>
    </row>
    <row r="95" spans="1:21">
      <c r="A95" s="43">
        <f>IF(A94&lt;&gt;"",IF(INDEX(J!$A$1:$ZZ$200,MATCH(A94+1,J!$A$1:$A$200,0),MATCH(B$8,J!$A$1:$ZZ$1,0))&lt;&gt;"",A94+1,""),"")</f>
        <v>2054</v>
      </c>
      <c r="B95" s="44">
        <f>IFERROR(IF(INDEX(J!$A$1:$ZZ$200,MATCH($A95,J!$A$1:$A$200,0),MATCH(B$8,J!$A$1:$ZZ$1,0))&lt;&gt;"",INDEX(J!$A$1:$ZZ$200,MATCH($A95,J!$A$1:$A$200,0),MATCH(B$8,J!$A$1:$ZZ$1,0)),""),"")</f>
        <v>3979.1410541855066</v>
      </c>
      <c r="C95" s="45">
        <f>IFERROR(IF(INDEX(J!$A$1:$ZZ$200,MATCH($A95,J!$A$1:$A$200,0),MATCH(C$8,J!$A$1:$ZZ$1,0))&lt;&gt;"",INDEX(J!$A$1:$ZZ$200,MATCH($A95,J!$A$1:$A$200,0),MATCH(C$8,J!$A$1:$ZZ$1,0)),""),"")</f>
        <v>47.647365168789584</v>
      </c>
      <c r="D95" s="10"/>
      <c r="E95" s="43">
        <f>IF(E94&lt;&gt;"",IF(INDEX(J!$A$1:$ZZ$200,MATCH(E94+1,J!$A$1:$A$200,0),MATCH(F$8,J!$A$1:$ZZ$1,0))&lt;&gt;"",E94+1,""),"")</f>
        <v>2054</v>
      </c>
      <c r="F95" s="45">
        <f>IFERROR(IF(INDEX(J!$A$1:$ZZ$200,MATCH($A95,J!$A$1:$A$200,0),MATCH(F$8,J!$A$1:$ZZ$1,0))&lt;&gt;"",INDEX(J!$A$1:$ZZ$200,MATCH($A95,J!$A$1:$A$200,0),MATCH(F$8,J!$A$1:$ZZ$1,0)),""),"")</f>
        <v>0.6300206943255664</v>
      </c>
      <c r="G95" s="45">
        <f>IFERROR(IF(INDEX(J!$A$1:$ZZ$200,MATCH($A95,J!$A$1:$A$200,0),MATCH(G$8,J!$A$1:$ZZ$1,0))&lt;&gt;"",INDEX(J!$A$1:$ZZ$200,MATCH($A95,J!$A$1:$A$200,0),MATCH(G$8,J!$A$1:$ZZ$1,0)),""),"")</f>
        <v>0.44441418899290847</v>
      </c>
      <c r="H95" s="45">
        <f>IFERROR(IF(INDEX(J!$A$1:$ZZ$200,MATCH($A95,J!$A$1:$A$200,0),MATCH(H$8,J!$A$1:$ZZ$1,0))&lt;&gt;"",INDEX(J!$A$1:$ZZ$200,MATCH($A95,J!$A$1:$A$200,0),MATCH(H$8,J!$A$1:$ZZ$1,0)),""),"")</f>
        <v>-0.31725766381491438</v>
      </c>
      <c r="I95" s="45">
        <f>IFERROR(IF(INDEX(J!$A$1:$ZZ$200,MATCH($A95,J!$A$1:$A$200,0),MATCH(I$8,J!$A$1:$ZZ$1,0))&lt;&gt;"",INDEX(J!$A$1:$ZZ$200,MATCH($A95,J!$A$1:$A$200,0),MATCH(I$8,J!$A$1:$ZZ$1,0)),""),"")</f>
        <v>0.26853760429008844</v>
      </c>
      <c r="J95" s="46">
        <f>IFERROR(IF(INDEX(J!$A$1:$ZZ$200,MATCH($A95,J!$A$1:$A$200,0),MATCH(J$8,J!$A$1:$ZZ$1,0))&lt;&gt;"",INDEX(J!$A$1:$ZZ$200,MATCH($A95,J!$A$1:$A$200,0),MATCH(J$8,J!$A$1:$ZZ$1,0)),""),"")</f>
        <v>0.23432656485748393</v>
      </c>
      <c r="K95" s="10"/>
      <c r="L95" s="43" t="str">
        <f>IF(L94&lt;&gt;"",IF(INDEX(J!$A$1:$ZZ$200,MATCH(L94+1,J!$A$1:$A$200,0),MATCH(M$8,J!$A$1:$ZZ$1,0))&lt;&gt;"",L94+1,""),"")</f>
        <v/>
      </c>
      <c r="M95" s="45" t="str">
        <f>IFERROR(IF(INDEX(J!$A$1:$ZZ$200,MATCH($A95,J!$A$1:$A$200,0),MATCH(M$8,J!$A$1:$ZZ$1,0))&lt;&gt;"",INDEX(J!$A$1:$ZZ$200,MATCH($A95,J!$A$1:$A$200,0),MATCH(M$8,J!$A$1:$ZZ$1,0)),""),"")</f>
        <v/>
      </c>
      <c r="N95" s="45" t="str">
        <f>IFERROR(IF(INDEX(J!$A$1:$ZZ$200,MATCH($A95,J!$A$1:$A$200,0),MATCH(N$8,J!$A$1:$ZZ$1,0))&lt;&gt;"",INDEX(J!$A$1:$ZZ$200,MATCH($A95,J!$A$1:$A$200,0),MATCH(N$8,J!$A$1:$ZZ$1,0)),""),"")</f>
        <v/>
      </c>
      <c r="O95" s="45" t="str">
        <f>IFERROR(IF(INDEX(J!$A$1:$ZZ$200,MATCH($A95,J!$A$1:$A$200,0),MATCH(O$8,J!$A$1:$ZZ$1,0))&lt;&gt;"",INDEX(J!$A$1:$ZZ$200,MATCH($A95,J!$A$1:$A$200,0),MATCH(O$8,J!$A$1:$ZZ$1,0)),""),"")</f>
        <v/>
      </c>
      <c r="P95" s="10"/>
      <c r="Q95" s="43">
        <f>IF(Q94&lt;&gt;"",IF(INDEX(J!$A$1:$ZZ$200,MATCH(Q94+1,J!$A$1:$A$200,0),MATCH(R$8,J!$A$1:$ZZ$1,0))&lt;&gt;"",Q94+1,""),"")</f>
        <v>2054</v>
      </c>
      <c r="R95" s="45">
        <f>IFERROR(IF(INDEX(J!$A$1:$ZZ$200,MATCH($A95,J!$A$1:$A$200,0),MATCH(R$8,J!$A$1:$ZZ$1,0))&lt;&gt;"",INDEX(J!$A$1:$ZZ$200,MATCH($A95,J!$A$1:$A$200,0),MATCH(R$8,J!$A$1:$ZZ$1,0)),""),"")</f>
        <v>2.3806982105164769</v>
      </c>
      <c r="S95" s="45">
        <f>IFERROR(IF(INDEX(J!$A$1:$ZZ$200,MATCH($A95,J!$A$1:$A$200,0),MATCH(S$8,J!$A$1:$ZZ$1,0))&lt;&gt;"",INDEX(J!$A$1:$ZZ$200,MATCH($A95,J!$A$1:$A$200,0),MATCH(S$8,J!$A$1:$ZZ$1,0)),""),"")</f>
        <v>72.782364523972447</v>
      </c>
      <c r="T95" s="45">
        <f>IFERROR(IF(INDEX(J!$A$1:$ZZ$200,MATCH($A95,J!$A$1:$A$200,0),MATCH(T$8,J!$A$1:$ZZ$1,0))&lt;&gt;"",INDEX(J!$A$1:$ZZ$200,MATCH($A95,J!$A$1:$A$200,0),MATCH(T$8,J!$A$1:$ZZ$1,0)),""),"")</f>
        <v>39.781571917006659</v>
      </c>
      <c r="U95" s="45">
        <f>IFERROR(IF(INDEX(J!$A$1:$ZZ$200,MATCH($A95,J!$A$1:$A$200,0),MATCH(U$8,J!$A$1:$ZZ$1,0))&lt;&gt;"",INDEX(J!$A$1:$ZZ$200,MATCH($A95,J!$A$1:$A$200,0),MATCH(U$8,J!$A$1:$ZZ$1,0)),""),"")</f>
        <v>8.3339409020085089</v>
      </c>
    </row>
    <row r="96" spans="1:21">
      <c r="A96" s="43">
        <f>IF(A95&lt;&gt;"",IF(INDEX(J!$A$1:$ZZ$200,MATCH(A95+1,J!$A$1:$A$200,0),MATCH(B$8,J!$A$1:$ZZ$1,0))&lt;&gt;"",A95+1,""),"")</f>
        <v>2055</v>
      </c>
      <c r="B96" s="44">
        <f>IFERROR(IF(INDEX(J!$A$1:$ZZ$200,MATCH($A96,J!$A$1:$A$200,0),MATCH(B$8,J!$A$1:$ZZ$1,0))&lt;&gt;"",INDEX(J!$A$1:$ZZ$200,MATCH($A96,J!$A$1:$A$200,0),MATCH(B$8,J!$A$1:$ZZ$1,0)),""),"")</f>
        <v>4004.6971109114393</v>
      </c>
      <c r="C96" s="45">
        <f>IFERROR(IF(INDEX(J!$A$1:$ZZ$200,MATCH($A96,J!$A$1:$A$200,0),MATCH(C$8,J!$A$1:$ZZ$1,0))&lt;&gt;"",INDEX(J!$A$1:$ZZ$200,MATCH($A96,J!$A$1:$A$200,0),MATCH(C$8,J!$A$1:$ZZ$1,0)),""),"")</f>
        <v>48.016454054327298</v>
      </c>
      <c r="D96" s="10"/>
      <c r="E96" s="43">
        <f>IF(E95&lt;&gt;"",IF(INDEX(J!$A$1:$ZZ$200,MATCH(E95+1,J!$A$1:$A$200,0),MATCH(F$8,J!$A$1:$ZZ$1,0))&lt;&gt;"",E95+1,""),"")</f>
        <v>2055</v>
      </c>
      <c r="F96" s="45">
        <f>IFERROR(IF(INDEX(J!$A$1:$ZZ$200,MATCH($A96,J!$A$1:$A$200,0),MATCH(F$8,J!$A$1:$ZZ$1,0))&lt;&gt;"",INDEX(J!$A$1:$ZZ$200,MATCH($A96,J!$A$1:$A$200,0),MATCH(F$8,J!$A$1:$ZZ$1,0)),""),"")</f>
        <v>0.6145122366310598</v>
      </c>
      <c r="G96" s="45">
        <f>IFERROR(IF(INDEX(J!$A$1:$ZZ$200,MATCH($A96,J!$A$1:$A$200,0),MATCH(G$8,J!$A$1:$ZZ$1,0))&lt;&gt;"",INDEX(J!$A$1:$ZZ$200,MATCH($A96,J!$A$1:$A$200,0),MATCH(G$8,J!$A$1:$ZZ$1,0)),""),"")</f>
        <v>0.44883129005845485</v>
      </c>
      <c r="H96" s="45">
        <f>IFERROR(IF(INDEX(J!$A$1:$ZZ$200,MATCH($A96,J!$A$1:$A$200,0),MATCH(H$8,J!$A$1:$ZZ$1,0))&lt;&gt;"",INDEX(J!$A$1:$ZZ$200,MATCH($A96,J!$A$1:$A$200,0),MATCH(H$8,J!$A$1:$ZZ$1,0)),""),"")</f>
        <v>-0.3413420991129078</v>
      </c>
      <c r="I96" s="45">
        <f>IFERROR(IF(INDEX(J!$A$1:$ZZ$200,MATCH($A96,J!$A$1:$A$200,0),MATCH(I$8,J!$A$1:$ZZ$1,0))&lt;&gt;"",INDEX(J!$A$1:$ZZ$200,MATCH($A96,J!$A$1:$A$200,0),MATCH(I$8,J!$A$1:$ZZ$1,0)),""),"")</f>
        <v>0.2697663203813363</v>
      </c>
      <c r="J96" s="46">
        <f>IFERROR(IF(INDEX(J!$A$1:$ZZ$200,MATCH($A96,J!$A$1:$A$200,0),MATCH(J$8,J!$A$1:$ZZ$1,0))&lt;&gt;"",INDEX(J!$A$1:$ZZ$200,MATCH($A96,J!$A$1:$A$200,0),MATCH(J$8,J!$A$1:$ZZ$1,0)),""),"")</f>
        <v>0.23725672530417641</v>
      </c>
      <c r="K96" s="10"/>
      <c r="L96" s="43" t="str">
        <f>IF(L95&lt;&gt;"",IF(INDEX(J!$A$1:$ZZ$200,MATCH(L95+1,J!$A$1:$A$200,0),MATCH(M$8,J!$A$1:$ZZ$1,0))&lt;&gt;"",L95+1,""),"")</f>
        <v/>
      </c>
      <c r="M96" s="45" t="str">
        <f>IFERROR(IF(INDEX(J!$A$1:$ZZ$200,MATCH($A96,J!$A$1:$A$200,0),MATCH(M$8,J!$A$1:$ZZ$1,0))&lt;&gt;"",INDEX(J!$A$1:$ZZ$200,MATCH($A96,J!$A$1:$A$200,0),MATCH(M$8,J!$A$1:$ZZ$1,0)),""),"")</f>
        <v/>
      </c>
      <c r="N96" s="45" t="str">
        <f>IFERROR(IF(INDEX(J!$A$1:$ZZ$200,MATCH($A96,J!$A$1:$A$200,0),MATCH(N$8,J!$A$1:$ZZ$1,0))&lt;&gt;"",INDEX(J!$A$1:$ZZ$200,MATCH($A96,J!$A$1:$A$200,0),MATCH(N$8,J!$A$1:$ZZ$1,0)),""),"")</f>
        <v/>
      </c>
      <c r="O96" s="45" t="str">
        <f>IFERROR(IF(INDEX(J!$A$1:$ZZ$200,MATCH($A96,J!$A$1:$A$200,0),MATCH(O$8,J!$A$1:$ZZ$1,0))&lt;&gt;"",INDEX(J!$A$1:$ZZ$200,MATCH($A96,J!$A$1:$A$200,0),MATCH(O$8,J!$A$1:$ZZ$1,0)),""),"")</f>
        <v/>
      </c>
      <c r="P96" s="10"/>
      <c r="Q96" s="43">
        <f>IF(Q95&lt;&gt;"",IF(INDEX(J!$A$1:$ZZ$200,MATCH(Q95+1,J!$A$1:$A$200,0),MATCH(R$8,J!$A$1:$ZZ$1,0))&lt;&gt;"",Q95+1,""),"")</f>
        <v>2055</v>
      </c>
      <c r="R96" s="45">
        <f>IFERROR(IF(INDEX(J!$A$1:$ZZ$200,MATCH($A96,J!$A$1:$A$200,0),MATCH(R$8,J!$A$1:$ZZ$1,0))&lt;&gt;"",INDEX(J!$A$1:$ZZ$200,MATCH($A96,J!$A$1:$A$200,0),MATCH(R$8,J!$A$1:$ZZ$1,0)),""),"")</f>
        <v>2.3720481971102227</v>
      </c>
      <c r="S96" s="45">
        <f>IFERROR(IF(INDEX(J!$A$1:$ZZ$200,MATCH($A96,J!$A$1:$A$200,0),MATCH(S$8,J!$A$1:$ZZ$1,0))&lt;&gt;"",INDEX(J!$A$1:$ZZ$200,MATCH($A96,J!$A$1:$A$200,0),MATCH(S$8,J!$A$1:$ZZ$1,0)),""),"")</f>
        <v>72.765363676653777</v>
      </c>
      <c r="T96" s="45">
        <f>IFERROR(IF(INDEX(J!$A$1:$ZZ$200,MATCH($A96,J!$A$1:$A$200,0),MATCH(T$8,J!$A$1:$ZZ$1,0))&lt;&gt;"",INDEX(J!$A$1:$ZZ$200,MATCH($A96,J!$A$1:$A$200,0),MATCH(T$8,J!$A$1:$ZZ$1,0)),""),"")</f>
        <v>39.791902024518372</v>
      </c>
      <c r="U96" s="45">
        <f>IFERROR(IF(INDEX(J!$A$1:$ZZ$200,MATCH($A96,J!$A$1:$A$200,0),MATCH(U$8,J!$A$1:$ZZ$1,0))&lt;&gt;"",INDEX(J!$A$1:$ZZ$200,MATCH($A96,J!$A$1:$A$200,0),MATCH(U$8,J!$A$1:$ZZ$1,0)),""),"")</f>
        <v>8.3261210421369256</v>
      </c>
    </row>
    <row r="97" spans="1:21">
      <c r="A97" s="43">
        <f>IF(A96&lt;&gt;"",IF(INDEX(J!$A$1:$ZZ$200,MATCH(A96+1,J!$A$1:$A$200,0),MATCH(B$8,J!$A$1:$ZZ$1,0))&lt;&gt;"",A96+1,""),"")</f>
        <v>2056</v>
      </c>
      <c r="B97" s="44">
        <f>IFERROR(IF(INDEX(J!$A$1:$ZZ$200,MATCH($A97,J!$A$1:$A$200,0),MATCH(B$8,J!$A$1:$ZZ$1,0))&lt;&gt;"",INDEX(J!$A$1:$ZZ$200,MATCH($A97,J!$A$1:$A$200,0),MATCH(B$8,J!$A$1:$ZZ$1,0)),""),"")</f>
        <v>4031.4924781904319</v>
      </c>
      <c r="C97" s="45">
        <f>IFERROR(IF(INDEX(J!$A$1:$ZZ$200,MATCH($A97,J!$A$1:$A$200,0),MATCH(C$8,J!$A$1:$ZZ$1,0))&lt;&gt;"",INDEX(J!$A$1:$ZZ$200,MATCH($A97,J!$A$1:$A$200,0),MATCH(C$8,J!$A$1:$ZZ$1,0)),""),"")</f>
        <v>48.399127915963547</v>
      </c>
      <c r="D97" s="10"/>
      <c r="E97" s="43">
        <f>IF(E96&lt;&gt;"",IF(INDEX(J!$A$1:$ZZ$200,MATCH(E96+1,J!$A$1:$A$200,0),MATCH(F$8,J!$A$1:$ZZ$1,0))&lt;&gt;"",E96+1,""),"")</f>
        <v>2056</v>
      </c>
      <c r="F97" s="45">
        <f>IFERROR(IF(INDEX(J!$A$1:$ZZ$200,MATCH($A97,J!$A$1:$A$200,0),MATCH(F$8,J!$A$1:$ZZ$1,0))&lt;&gt;"",INDEX(J!$A$1:$ZZ$200,MATCH($A97,J!$A$1:$A$200,0),MATCH(F$8,J!$A$1:$ZZ$1,0)),""),"")</f>
        <v>0.64857592591794955</v>
      </c>
      <c r="G97" s="45">
        <f>IFERROR(IF(INDEX(J!$A$1:$ZZ$200,MATCH($A97,J!$A$1:$A$200,0),MATCH(G$8,J!$A$1:$ZZ$1,0))&lt;&gt;"",INDEX(J!$A$1:$ZZ$200,MATCH($A97,J!$A$1:$A$200,0),MATCH(G$8,J!$A$1:$ZZ$1,0)),""),"")</f>
        <v>0.45351299648610616</v>
      </c>
      <c r="H97" s="45">
        <f>IFERROR(IF(INDEX(J!$A$1:$ZZ$200,MATCH($A97,J!$A$1:$A$200,0),MATCH(H$8,J!$A$1:$ZZ$1,0))&lt;&gt;"",INDEX(J!$A$1:$ZZ$200,MATCH($A97,J!$A$1:$A$200,0),MATCH(H$8,J!$A$1:$ZZ$1,0)),""),"")</f>
        <v>-0.31450111420066607</v>
      </c>
      <c r="I97" s="45">
        <f>IFERROR(IF(INDEX(J!$A$1:$ZZ$200,MATCH($A97,J!$A$1:$A$200,0),MATCH(I$8,J!$A$1:$ZZ$1,0))&lt;&gt;"",INDEX(J!$A$1:$ZZ$200,MATCH($A97,J!$A$1:$A$200,0),MATCH(I$8,J!$A$1:$ZZ$1,0)),""),"")</f>
        <v>0.26957249601650801</v>
      </c>
      <c r="J97" s="46">
        <f>IFERROR(IF(INDEX(J!$A$1:$ZZ$200,MATCH($A97,J!$A$1:$A$200,0),MATCH(J$8,J!$A$1:$ZZ$1,0))&lt;&gt;"",INDEX(J!$A$1:$ZZ$200,MATCH($A97,J!$A$1:$A$200,0),MATCH(J$8,J!$A$1:$ZZ$1,0)),""),"")</f>
        <v>0.2399915476160015</v>
      </c>
      <c r="K97" s="10"/>
      <c r="L97" s="43" t="str">
        <f>IF(L96&lt;&gt;"",IF(INDEX(J!$A$1:$ZZ$200,MATCH(L96+1,J!$A$1:$A$200,0),MATCH(M$8,J!$A$1:$ZZ$1,0))&lt;&gt;"",L96+1,""),"")</f>
        <v/>
      </c>
      <c r="M97" s="45" t="str">
        <f>IFERROR(IF(INDEX(J!$A$1:$ZZ$200,MATCH($A97,J!$A$1:$A$200,0),MATCH(M$8,J!$A$1:$ZZ$1,0))&lt;&gt;"",INDEX(J!$A$1:$ZZ$200,MATCH($A97,J!$A$1:$A$200,0),MATCH(M$8,J!$A$1:$ZZ$1,0)),""),"")</f>
        <v/>
      </c>
      <c r="N97" s="45" t="str">
        <f>IFERROR(IF(INDEX(J!$A$1:$ZZ$200,MATCH($A97,J!$A$1:$A$200,0),MATCH(N$8,J!$A$1:$ZZ$1,0))&lt;&gt;"",INDEX(J!$A$1:$ZZ$200,MATCH($A97,J!$A$1:$A$200,0),MATCH(N$8,J!$A$1:$ZZ$1,0)),""),"")</f>
        <v/>
      </c>
      <c r="O97" s="45" t="str">
        <f>IFERROR(IF(INDEX(J!$A$1:$ZZ$200,MATCH($A97,J!$A$1:$A$200,0),MATCH(O$8,J!$A$1:$ZZ$1,0))&lt;&gt;"",INDEX(J!$A$1:$ZZ$200,MATCH($A97,J!$A$1:$A$200,0),MATCH(O$8,J!$A$1:$ZZ$1,0)),""),"")</f>
        <v/>
      </c>
      <c r="P97" s="10"/>
      <c r="Q97" s="43">
        <f>IF(Q96&lt;&gt;"",IF(INDEX(J!$A$1:$ZZ$200,MATCH(Q96+1,J!$A$1:$A$200,0),MATCH(R$8,J!$A$1:$ZZ$1,0))&lt;&gt;"",Q96+1,""),"")</f>
        <v>2056</v>
      </c>
      <c r="R97" s="45">
        <f>IFERROR(IF(INDEX(J!$A$1:$ZZ$200,MATCH($A97,J!$A$1:$A$200,0),MATCH(R$8,J!$A$1:$ZZ$1,0))&lt;&gt;"",INDEX(J!$A$1:$ZZ$200,MATCH($A97,J!$A$1:$A$200,0),MATCH(R$8,J!$A$1:$ZZ$1,0)),""),"")</f>
        <v>2.3930349730369347</v>
      </c>
      <c r="S97" s="45">
        <f>IFERROR(IF(INDEX(J!$A$1:$ZZ$200,MATCH($A97,J!$A$1:$A$200,0),MATCH(S$8,J!$A$1:$ZZ$1,0))&lt;&gt;"",INDEX(J!$A$1:$ZZ$200,MATCH($A97,J!$A$1:$A$200,0),MATCH(S$8,J!$A$1:$ZZ$1,0)),""),"")</f>
        <v>72.770875841643104</v>
      </c>
      <c r="T97" s="45">
        <f>IFERROR(IF(INDEX(J!$A$1:$ZZ$200,MATCH($A97,J!$A$1:$A$200,0),MATCH(T$8,J!$A$1:$ZZ$1,0))&lt;&gt;"",INDEX(J!$A$1:$ZZ$200,MATCH($A97,J!$A$1:$A$200,0),MATCH(T$8,J!$A$1:$ZZ$1,0)),""),"")</f>
        <v>39.802551499123261</v>
      </c>
      <c r="U97" s="45">
        <f>IFERROR(IF(INDEX(J!$A$1:$ZZ$200,MATCH($A97,J!$A$1:$A$200,0),MATCH(U$8,J!$A$1:$ZZ$1,0))&lt;&gt;"",INDEX(J!$A$1:$ZZ$200,MATCH($A97,J!$A$1:$A$200,0),MATCH(U$8,J!$A$1:$ZZ$1,0)),""),"")</f>
        <v>8.3340368358217045</v>
      </c>
    </row>
    <row r="98" spans="1:21">
      <c r="A98" s="43">
        <f>IF(A97&lt;&gt;"",IF(INDEX(J!$A$1:$ZZ$200,MATCH(A97+1,J!$A$1:$A$200,0),MATCH(B$8,J!$A$1:$ZZ$1,0))&lt;&gt;"",A97+1,""),"")</f>
        <v>2057</v>
      </c>
      <c r="B98" s="44">
        <f>IFERROR(IF(INDEX(J!$A$1:$ZZ$200,MATCH($A98,J!$A$1:$A$200,0),MATCH(B$8,J!$A$1:$ZZ$1,0))&lt;&gt;"",INDEX(J!$A$1:$ZZ$200,MATCH($A98,J!$A$1:$A$200,0),MATCH(B$8,J!$A$1:$ZZ$1,0)),""),"")</f>
        <v>4058.0740908521507</v>
      </c>
      <c r="C98" s="45">
        <f>IFERROR(IF(INDEX(J!$A$1:$ZZ$200,MATCH($A98,J!$A$1:$A$200,0),MATCH(C$8,J!$A$1:$ZZ$1,0))&lt;&gt;"",INDEX(J!$A$1:$ZZ$200,MATCH($A98,J!$A$1:$A$200,0),MATCH(C$8,J!$A$1:$ZZ$1,0)),""),"")</f>
        <v>48.776863635843142</v>
      </c>
      <c r="D98" s="10"/>
      <c r="E98" s="43">
        <f>IF(E97&lt;&gt;"",IF(INDEX(J!$A$1:$ZZ$200,MATCH(E97+1,J!$A$1:$A$200,0),MATCH(F$8,J!$A$1:$ZZ$1,0))&lt;&gt;"",E97+1,""),"")</f>
        <v>2057</v>
      </c>
      <c r="F98" s="45">
        <f>IFERROR(IF(INDEX(J!$A$1:$ZZ$200,MATCH($A98,J!$A$1:$A$200,0),MATCH(F$8,J!$A$1:$ZZ$1,0))&lt;&gt;"",INDEX(J!$A$1:$ZZ$200,MATCH($A98,J!$A$1:$A$200,0),MATCH(F$8,J!$A$1:$ZZ$1,0)),""),"")</f>
        <v>0.64589154973659901</v>
      </c>
      <c r="G98" s="45">
        <f>IFERROR(IF(INDEX(J!$A$1:$ZZ$200,MATCH($A98,J!$A$1:$A$200,0),MATCH(G$8,J!$A$1:$ZZ$1,0))&lt;&gt;"",INDEX(J!$A$1:$ZZ$200,MATCH($A98,J!$A$1:$A$200,0),MATCH(G$8,J!$A$1:$ZZ$1,0)),""),"")</f>
        <v>0.45807499701036136</v>
      </c>
      <c r="H98" s="45">
        <f>IFERROR(IF(INDEX(J!$A$1:$ZZ$200,MATCH($A98,J!$A$1:$A$200,0),MATCH(H$8,J!$A$1:$ZZ$1,0))&lt;&gt;"",INDEX(J!$A$1:$ZZ$200,MATCH($A98,J!$A$1:$A$200,0),MATCH(H$8,J!$A$1:$ZZ$1,0)),""),"")</f>
        <v>-0.31822949635052056</v>
      </c>
      <c r="I98" s="45">
        <f>IFERROR(IF(INDEX(J!$A$1:$ZZ$200,MATCH($A98,J!$A$1:$A$200,0),MATCH(I$8,J!$A$1:$ZZ$1,0))&lt;&gt;"",INDEX(J!$A$1:$ZZ$200,MATCH($A98,J!$A$1:$A$200,0),MATCH(I$8,J!$A$1:$ZZ$1,0)),""),"")</f>
        <v>0.26963237632946857</v>
      </c>
      <c r="J98" s="46">
        <f>IFERROR(IF(INDEX(J!$A$1:$ZZ$200,MATCH($A98,J!$A$1:$A$200,0),MATCH(J$8,J!$A$1:$ZZ$1,0))&lt;&gt;"",INDEX(J!$A$1:$ZZ$200,MATCH($A98,J!$A$1:$A$200,0),MATCH(J$8,J!$A$1:$ZZ$1,0)),""),"")</f>
        <v>0.23641367274728964</v>
      </c>
      <c r="K98" s="10"/>
      <c r="L98" s="43" t="str">
        <f>IF(L97&lt;&gt;"",IF(INDEX(J!$A$1:$ZZ$200,MATCH(L97+1,J!$A$1:$A$200,0),MATCH(M$8,J!$A$1:$ZZ$1,0))&lt;&gt;"",L97+1,""),"")</f>
        <v/>
      </c>
      <c r="M98" s="45" t="str">
        <f>IFERROR(IF(INDEX(J!$A$1:$ZZ$200,MATCH($A98,J!$A$1:$A$200,0),MATCH(M$8,J!$A$1:$ZZ$1,0))&lt;&gt;"",INDEX(J!$A$1:$ZZ$200,MATCH($A98,J!$A$1:$A$200,0),MATCH(M$8,J!$A$1:$ZZ$1,0)),""),"")</f>
        <v/>
      </c>
      <c r="N98" s="45" t="str">
        <f>IFERROR(IF(INDEX(J!$A$1:$ZZ$200,MATCH($A98,J!$A$1:$A$200,0),MATCH(N$8,J!$A$1:$ZZ$1,0))&lt;&gt;"",INDEX(J!$A$1:$ZZ$200,MATCH($A98,J!$A$1:$A$200,0),MATCH(N$8,J!$A$1:$ZZ$1,0)),""),"")</f>
        <v/>
      </c>
      <c r="O98" s="45" t="str">
        <f>IFERROR(IF(INDEX(J!$A$1:$ZZ$200,MATCH($A98,J!$A$1:$A$200,0),MATCH(O$8,J!$A$1:$ZZ$1,0))&lt;&gt;"",INDEX(J!$A$1:$ZZ$200,MATCH($A98,J!$A$1:$A$200,0),MATCH(O$8,J!$A$1:$ZZ$1,0)),""),"")</f>
        <v/>
      </c>
      <c r="P98" s="10"/>
      <c r="Q98" s="43">
        <f>IF(Q97&lt;&gt;"",IF(INDEX(J!$A$1:$ZZ$200,MATCH(Q97+1,J!$A$1:$A$200,0),MATCH(R$8,J!$A$1:$ZZ$1,0))&lt;&gt;"",Q97+1,""),"")</f>
        <v>2057</v>
      </c>
      <c r="R98" s="45">
        <f>IFERROR(IF(INDEX(J!$A$1:$ZZ$200,MATCH($A98,J!$A$1:$A$200,0),MATCH(R$8,J!$A$1:$ZZ$1,0))&lt;&gt;"",INDEX(J!$A$1:$ZZ$200,MATCH($A98,J!$A$1:$A$200,0),MATCH(R$8,J!$A$1:$ZZ$1,0)),""),"")</f>
        <v>2.3962254643561809</v>
      </c>
      <c r="S98" s="45">
        <f>IFERROR(IF(INDEX(J!$A$1:$ZZ$200,MATCH($A98,J!$A$1:$A$200,0),MATCH(S$8,J!$A$1:$ZZ$1,0))&lt;&gt;"",INDEX(J!$A$1:$ZZ$200,MATCH($A98,J!$A$1:$A$200,0),MATCH(S$8,J!$A$1:$ZZ$1,0)),""),"")</f>
        <v>72.783298905517142</v>
      </c>
      <c r="T98" s="45">
        <f>IFERROR(IF(INDEX(J!$A$1:$ZZ$200,MATCH($A98,J!$A$1:$A$200,0),MATCH(T$8,J!$A$1:$ZZ$1,0))&lt;&gt;"",INDEX(J!$A$1:$ZZ$200,MATCH($A98,J!$A$1:$A$200,0),MATCH(T$8,J!$A$1:$ZZ$1,0)),""),"")</f>
        <v>39.807818271511067</v>
      </c>
      <c r="U98" s="45">
        <f>IFERROR(IF(INDEX(J!$A$1:$ZZ$200,MATCH($A98,J!$A$1:$A$200,0),MATCH(U$8,J!$A$1:$ZZ$1,0))&lt;&gt;"",INDEX(J!$A$1:$ZZ$200,MATCH($A98,J!$A$1:$A$200,0),MATCH(U$8,J!$A$1:$ZZ$1,0)),""),"")</f>
        <v>8.3205503820748596</v>
      </c>
    </row>
    <row r="99" spans="1:21">
      <c r="A99" s="43">
        <f>IF(A98&lt;&gt;"",IF(INDEX(J!$A$1:$ZZ$200,MATCH(A98+1,J!$A$1:$A$200,0),MATCH(B$8,J!$A$1:$ZZ$1,0))&lt;&gt;"",A98+1,""),"")</f>
        <v>2058</v>
      </c>
      <c r="B99" s="44">
        <f>IFERROR(IF(INDEX(J!$A$1:$ZZ$200,MATCH($A99,J!$A$1:$A$200,0),MATCH(B$8,J!$A$1:$ZZ$1,0))&lt;&gt;"",INDEX(J!$A$1:$ZZ$200,MATCH($A99,J!$A$1:$A$200,0),MATCH(B$8,J!$A$1:$ZZ$1,0)),""),"")</f>
        <v>4085.2433703993729</v>
      </c>
      <c r="C99" s="45">
        <f>IFERROR(IF(INDEX(J!$A$1:$ZZ$200,MATCH($A99,J!$A$1:$A$200,0),MATCH(C$8,J!$A$1:$ZZ$1,0))&lt;&gt;"",INDEX(J!$A$1:$ZZ$200,MATCH($A99,J!$A$1:$A$200,0),MATCH(C$8,J!$A$1:$ZZ$1,0)),""),"")</f>
        <v>49.158499586652461</v>
      </c>
      <c r="D99" s="10"/>
      <c r="E99" s="43">
        <f>IF(E98&lt;&gt;"",IF(INDEX(J!$A$1:$ZZ$200,MATCH(E98+1,J!$A$1:$A$200,0),MATCH(F$8,J!$A$1:$ZZ$1,0))&lt;&gt;"",E98+1,""),"")</f>
        <v>2058</v>
      </c>
      <c r="F99" s="45">
        <f>IFERROR(IF(INDEX(J!$A$1:$ZZ$200,MATCH($A99,J!$A$1:$A$200,0),MATCH(F$8,J!$A$1:$ZZ$1,0))&lt;&gt;"",INDEX(J!$A$1:$ZZ$200,MATCH($A99,J!$A$1:$A$200,0),MATCH(F$8,J!$A$1:$ZZ$1,0)),""),"")</f>
        <v>0.65684776624840946</v>
      </c>
      <c r="G99" s="45">
        <f>IFERROR(IF(INDEX(J!$A$1:$ZZ$200,MATCH($A99,J!$A$1:$A$200,0),MATCH(G$8,J!$A$1:$ZZ$1,0))&lt;&gt;"",INDEX(J!$A$1:$ZZ$200,MATCH($A99,J!$A$1:$A$200,0),MATCH(G$8,J!$A$1:$ZZ$1,0)),""),"")</f>
        <v>0.46250301789036363</v>
      </c>
      <c r="H99" s="45">
        <f>IFERROR(IF(INDEX(J!$A$1:$ZZ$200,MATCH($A99,J!$A$1:$A$200,0),MATCH(H$8,J!$A$1:$ZZ$1,0))&lt;&gt;"",INDEX(J!$A$1:$ZZ$200,MATCH($A99,J!$A$1:$A$200,0),MATCH(H$8,J!$A$1:$ZZ$1,0)),""),"")</f>
        <v>-0.31351844667174644</v>
      </c>
      <c r="I99" s="45">
        <f>IFERROR(IF(INDEX(J!$A$1:$ZZ$200,MATCH($A99,J!$A$1:$A$200,0),MATCH(I$8,J!$A$1:$ZZ$1,0))&lt;&gt;"",INDEX(J!$A$1:$ZZ$200,MATCH($A99,J!$A$1:$A$200,0),MATCH(I$8,J!$A$1:$ZZ$1,0)),""),"")</f>
        <v>0.26938595491935757</v>
      </c>
      <c r="J99" s="46">
        <f>IFERROR(IF(INDEX(J!$A$1:$ZZ$200,MATCH($A99,J!$A$1:$A$200,0),MATCH(J$8,J!$A$1:$ZZ$1,0))&lt;&gt;"",INDEX(J!$A$1:$ZZ$200,MATCH($A99,J!$A$1:$A$200,0),MATCH(J$8,J!$A$1:$ZZ$1,0)),""),"")</f>
        <v>0.2384772401104347</v>
      </c>
      <c r="K99" s="10"/>
      <c r="L99" s="43" t="str">
        <f>IF(L98&lt;&gt;"",IF(INDEX(J!$A$1:$ZZ$200,MATCH(L98+1,J!$A$1:$A$200,0),MATCH(M$8,J!$A$1:$ZZ$1,0))&lt;&gt;"",L98+1,""),"")</f>
        <v/>
      </c>
      <c r="M99" s="45" t="str">
        <f>IFERROR(IF(INDEX(J!$A$1:$ZZ$200,MATCH($A99,J!$A$1:$A$200,0),MATCH(M$8,J!$A$1:$ZZ$1,0))&lt;&gt;"",INDEX(J!$A$1:$ZZ$200,MATCH($A99,J!$A$1:$A$200,0),MATCH(M$8,J!$A$1:$ZZ$1,0)),""),"")</f>
        <v/>
      </c>
      <c r="N99" s="45" t="str">
        <f>IFERROR(IF(INDEX(J!$A$1:$ZZ$200,MATCH($A99,J!$A$1:$A$200,0),MATCH(N$8,J!$A$1:$ZZ$1,0))&lt;&gt;"",INDEX(J!$A$1:$ZZ$200,MATCH($A99,J!$A$1:$A$200,0),MATCH(N$8,J!$A$1:$ZZ$1,0)),""),"")</f>
        <v/>
      </c>
      <c r="O99" s="45" t="str">
        <f>IFERROR(IF(INDEX(J!$A$1:$ZZ$200,MATCH($A99,J!$A$1:$A$200,0),MATCH(O$8,J!$A$1:$ZZ$1,0))&lt;&gt;"",INDEX(J!$A$1:$ZZ$200,MATCH($A99,J!$A$1:$A$200,0),MATCH(O$8,J!$A$1:$ZZ$1,0)),""),"")</f>
        <v/>
      </c>
      <c r="P99" s="10"/>
      <c r="Q99" s="43">
        <f>IF(Q98&lt;&gt;"",IF(INDEX(J!$A$1:$ZZ$200,MATCH(Q98+1,J!$A$1:$A$200,0),MATCH(R$8,J!$A$1:$ZZ$1,0))&lt;&gt;"",Q98+1,""),"")</f>
        <v>2058</v>
      </c>
      <c r="R99" s="45">
        <f>IFERROR(IF(INDEX(J!$A$1:$ZZ$200,MATCH($A99,J!$A$1:$A$200,0),MATCH(R$8,J!$A$1:$ZZ$1,0))&lt;&gt;"",INDEX(J!$A$1:$ZZ$200,MATCH($A99,J!$A$1:$A$200,0),MATCH(R$8,J!$A$1:$ZZ$1,0)),""),"")</f>
        <v>2.3828041187415159</v>
      </c>
      <c r="S99" s="45">
        <f>IFERROR(IF(INDEX(J!$A$1:$ZZ$200,MATCH($A99,J!$A$1:$A$200,0),MATCH(S$8,J!$A$1:$ZZ$1,0))&lt;&gt;"",INDEX(J!$A$1:$ZZ$200,MATCH($A99,J!$A$1:$A$200,0),MATCH(S$8,J!$A$1:$ZZ$1,0)),""),"")</f>
        <v>72.77358181110047</v>
      </c>
      <c r="T99" s="45">
        <f>IFERROR(IF(INDEX(J!$A$1:$ZZ$200,MATCH($A99,J!$A$1:$A$200,0),MATCH(T$8,J!$A$1:$ZZ$1,0))&lt;&gt;"",INDEX(J!$A$1:$ZZ$200,MATCH($A99,J!$A$1:$A$200,0),MATCH(T$8,J!$A$1:$ZZ$1,0)),""),"")</f>
        <v>39.781521540035428</v>
      </c>
      <c r="U99" s="45">
        <f>IFERROR(IF(INDEX(J!$A$1:$ZZ$200,MATCH($A99,J!$A$1:$A$200,0),MATCH(U$8,J!$A$1:$ZZ$1,0))&lt;&gt;"",INDEX(J!$A$1:$ZZ$200,MATCH($A99,J!$A$1:$A$200,0),MATCH(U$8,J!$A$1:$ZZ$1,0)),""),"")</f>
        <v>8.336376284583821</v>
      </c>
    </row>
    <row r="100" spans="1:21">
      <c r="A100" s="43">
        <f>IF(A99&lt;&gt;"",IF(INDEX(J!$A$1:$ZZ$200,MATCH(A99+1,J!$A$1:$A$200,0),MATCH(B$8,J!$A$1:$ZZ$1,0))&lt;&gt;"",A99+1,""),"")</f>
        <v>2059</v>
      </c>
      <c r="B100" s="44">
        <f>IFERROR(IF(INDEX(J!$A$1:$ZZ$200,MATCH($A100,J!$A$1:$A$200,0),MATCH(B$8,J!$A$1:$ZZ$1,0))&lt;&gt;"",INDEX(J!$A$1:$ZZ$200,MATCH($A100,J!$A$1:$A$200,0),MATCH(B$8,J!$A$1:$ZZ$1,0)),""),"")</f>
        <v>4114.5628399162233</v>
      </c>
      <c r="C100" s="45">
        <f>IFERROR(IF(INDEX(J!$A$1:$ZZ$200,MATCH($A100,J!$A$1:$A$200,0),MATCH(C$8,J!$A$1:$ZZ$1,0))&lt;&gt;"",INDEX(J!$A$1:$ZZ$200,MATCH($A100,J!$A$1:$A$200,0),MATCH(C$8,J!$A$1:$ZZ$1,0)),""),"")</f>
        <v>49.561999312396921</v>
      </c>
      <c r="D100" s="10"/>
      <c r="E100" s="43">
        <f>IF(E99&lt;&gt;"",IF(INDEX(J!$A$1:$ZZ$200,MATCH(E99+1,J!$A$1:$A$200,0),MATCH(F$8,J!$A$1:$ZZ$1,0))&lt;&gt;"",E99+1,""),"")</f>
        <v>2059</v>
      </c>
      <c r="F100" s="45">
        <f>IFERROR(IF(INDEX(J!$A$1:$ZZ$200,MATCH($A100,J!$A$1:$A$200,0),MATCH(F$8,J!$A$1:$ZZ$1,0))&lt;&gt;"",INDEX(J!$A$1:$ZZ$200,MATCH($A100,J!$A$1:$A$200,0),MATCH(F$8,J!$A$1:$ZZ$1,0)),""),"")</f>
        <v>0.68887733557979447</v>
      </c>
      <c r="G100" s="45">
        <f>IFERROR(IF(INDEX(J!$A$1:$ZZ$200,MATCH($A100,J!$A$1:$A$200,0),MATCH(G$8,J!$A$1:$ZZ$1,0))&lt;&gt;"",INDEX(J!$A$1:$ZZ$200,MATCH($A100,J!$A$1:$A$200,0),MATCH(G$8,J!$A$1:$ZZ$1,0)),""),"")</f>
        <v>0.46692133708479211</v>
      </c>
      <c r="H100" s="45">
        <f>IFERROR(IF(INDEX(J!$A$1:$ZZ$200,MATCH($A100,J!$A$1:$A$200,0),MATCH(H$8,J!$A$1:$ZZ$1,0))&lt;&gt;"",INDEX(J!$A$1:$ZZ$200,MATCH($A100,J!$A$1:$A$200,0),MATCH(H$8,J!$A$1:$ZZ$1,0)),""),"")</f>
        <v>-0.28466075553176329</v>
      </c>
      <c r="I100" s="45">
        <f>IFERROR(IF(INDEX(J!$A$1:$ZZ$200,MATCH($A100,J!$A$1:$A$200,0),MATCH(I$8,J!$A$1:$ZZ$1,0))&lt;&gt;"",INDEX(J!$A$1:$ZZ$200,MATCH($A100,J!$A$1:$A$200,0),MATCH(I$8,J!$A$1:$ZZ$1,0)),""),"")</f>
        <v>0.26958299714090117</v>
      </c>
      <c r="J100" s="46">
        <f>IFERROR(IF(INDEX(J!$A$1:$ZZ$200,MATCH($A100,J!$A$1:$A$200,0),MATCH(J$8,J!$A$1:$ZZ$1,0))&lt;&gt;"",INDEX(J!$A$1:$ZZ$200,MATCH($A100,J!$A$1:$A$200,0),MATCH(J$8,J!$A$1:$ZZ$1,0)),""),"")</f>
        <v>0.23703375688586448</v>
      </c>
      <c r="K100" s="10"/>
      <c r="L100" s="43" t="str">
        <f>IF(L99&lt;&gt;"",IF(INDEX(J!$A$1:$ZZ$200,MATCH(L99+1,J!$A$1:$A$200,0),MATCH(M$8,J!$A$1:$ZZ$1,0))&lt;&gt;"",L99+1,""),"")</f>
        <v/>
      </c>
      <c r="M100" s="45" t="str">
        <f>IFERROR(IF(INDEX(J!$A$1:$ZZ$200,MATCH($A100,J!$A$1:$A$200,0),MATCH(M$8,J!$A$1:$ZZ$1,0))&lt;&gt;"",INDEX(J!$A$1:$ZZ$200,MATCH($A100,J!$A$1:$A$200,0),MATCH(M$8,J!$A$1:$ZZ$1,0)),""),"")</f>
        <v/>
      </c>
      <c r="N100" s="45" t="str">
        <f>IFERROR(IF(INDEX(J!$A$1:$ZZ$200,MATCH($A100,J!$A$1:$A$200,0),MATCH(N$8,J!$A$1:$ZZ$1,0))&lt;&gt;"",INDEX(J!$A$1:$ZZ$200,MATCH($A100,J!$A$1:$A$200,0),MATCH(N$8,J!$A$1:$ZZ$1,0)),""),"")</f>
        <v/>
      </c>
      <c r="O100" s="45" t="str">
        <f>IFERROR(IF(INDEX(J!$A$1:$ZZ$200,MATCH($A100,J!$A$1:$A$200,0),MATCH(O$8,J!$A$1:$ZZ$1,0))&lt;&gt;"",INDEX(J!$A$1:$ZZ$200,MATCH($A100,J!$A$1:$A$200,0),MATCH(O$8,J!$A$1:$ZZ$1,0)),""),"")</f>
        <v/>
      </c>
      <c r="P100" s="10"/>
      <c r="Q100" s="43">
        <f>IF(Q99&lt;&gt;"",IF(INDEX(J!$A$1:$ZZ$200,MATCH(Q99+1,J!$A$1:$A$200,0),MATCH(R$8,J!$A$1:$ZZ$1,0))&lt;&gt;"",Q99+1,""),"")</f>
        <v>2059</v>
      </c>
      <c r="R100" s="45">
        <f>IFERROR(IF(INDEX(J!$A$1:$ZZ$200,MATCH($A100,J!$A$1:$A$200,0),MATCH(R$8,J!$A$1:$ZZ$1,0))&lt;&gt;"",INDEX(J!$A$1:$ZZ$200,MATCH($A100,J!$A$1:$A$200,0),MATCH(R$8,J!$A$1:$ZZ$1,0)),""),"")</f>
        <v>2.3871487145997428</v>
      </c>
      <c r="S100" s="45">
        <f>IFERROR(IF(INDEX(J!$A$1:$ZZ$200,MATCH($A100,J!$A$1:$A$200,0),MATCH(S$8,J!$A$1:$ZZ$1,0))&lt;&gt;"",INDEX(J!$A$1:$ZZ$200,MATCH($A100,J!$A$1:$A$200,0),MATCH(S$8,J!$A$1:$ZZ$1,0)),""),"")</f>
        <v>72.788511491928773</v>
      </c>
      <c r="T100" s="45">
        <f>IFERROR(IF(INDEX(J!$A$1:$ZZ$200,MATCH($A100,J!$A$1:$A$200,0),MATCH(T$8,J!$A$1:$ZZ$1,0))&lt;&gt;"",INDEX(J!$A$1:$ZZ$200,MATCH($A100,J!$A$1:$A$200,0),MATCH(T$8,J!$A$1:$ZZ$1,0)),""),"")</f>
        <v>39.797516641150587</v>
      </c>
      <c r="U100" s="45">
        <f>IFERROR(IF(INDEX(J!$A$1:$ZZ$200,MATCH($A100,J!$A$1:$A$200,0),MATCH(U$8,J!$A$1:$ZZ$1,0))&lt;&gt;"",INDEX(J!$A$1:$ZZ$200,MATCH($A100,J!$A$1:$A$200,0),MATCH(U$8,J!$A$1:$ZZ$1,0)),""),"")</f>
        <v>8.341411634100627</v>
      </c>
    </row>
    <row r="101" spans="1:21">
      <c r="A101" s="43">
        <f>IF(A100&lt;&gt;"",IF(INDEX(J!$A$1:$ZZ$200,MATCH(A100+1,J!$A$1:$A$200,0),MATCH(B$8,J!$A$1:$ZZ$1,0))&lt;&gt;"",A100+1,""),"")</f>
        <v>2060</v>
      </c>
      <c r="B101" s="44">
        <f>IFERROR(IF(INDEX(J!$A$1:$ZZ$200,MATCH($A101,J!$A$1:$A$200,0),MATCH(B$8,J!$A$1:$ZZ$1,0))&lt;&gt;"",INDEX(J!$A$1:$ZZ$200,MATCH($A101,J!$A$1:$A$200,0),MATCH(B$8,J!$A$1:$ZZ$1,0)),""),"")</f>
        <v>4145.2714607772105</v>
      </c>
      <c r="C101" s="45">
        <f>IFERROR(IF(INDEX(J!$A$1:$ZZ$200,MATCH($A101,J!$A$1:$A$200,0),MATCH(C$8,J!$A$1:$ZZ$1,0))&lt;&gt;"",INDEX(J!$A$1:$ZZ$200,MATCH($A101,J!$A$1:$A$200,0),MATCH(C$8,J!$A$1:$ZZ$1,0)),""),"")</f>
        <v>49.977532209310887</v>
      </c>
      <c r="D101" s="10"/>
      <c r="E101" s="43">
        <f>IF(E100&lt;&gt;"",IF(INDEX(J!$A$1:$ZZ$200,MATCH(E100+1,J!$A$1:$A$200,0),MATCH(F$8,J!$A$1:$ZZ$1,0))&lt;&gt;"",E100+1,""),"")</f>
        <v>2060</v>
      </c>
      <c r="F101" s="45">
        <f>IFERROR(IF(INDEX(J!$A$1:$ZZ$200,MATCH($A101,J!$A$1:$A$200,0),MATCH(F$8,J!$A$1:$ZZ$1,0))&lt;&gt;"",INDEX(J!$A$1:$ZZ$200,MATCH($A101,J!$A$1:$A$200,0),MATCH(F$8,J!$A$1:$ZZ$1,0)),""),"")</f>
        <v>0.69376827594285095</v>
      </c>
      <c r="G101" s="45">
        <f>IFERROR(IF(INDEX(J!$A$1:$ZZ$200,MATCH($A101,J!$A$1:$A$200,0),MATCH(G$8,J!$A$1:$ZZ$1,0))&lt;&gt;"",INDEX(J!$A$1:$ZZ$200,MATCH($A101,J!$A$1:$A$200,0),MATCH(G$8,J!$A$1:$ZZ$1,0)),""),"")</f>
        <v>0.47117384475047513</v>
      </c>
      <c r="H101" s="45">
        <f>IFERROR(IF(INDEX(J!$A$1:$ZZ$200,MATCH($A101,J!$A$1:$A$200,0),MATCH(H$8,J!$A$1:$ZZ$1,0))&lt;&gt;"",INDEX(J!$A$1:$ZZ$200,MATCH($A101,J!$A$1:$A$200,0),MATCH(H$8,J!$A$1:$ZZ$1,0)),""),"")</f>
        <v>-0.28707295457855481</v>
      </c>
      <c r="I101" s="45">
        <f>IFERROR(IF(INDEX(J!$A$1:$ZZ$200,MATCH($A101,J!$A$1:$A$200,0),MATCH(I$8,J!$A$1:$ZZ$1,0))&lt;&gt;"",INDEX(J!$A$1:$ZZ$200,MATCH($A101,J!$A$1:$A$200,0),MATCH(I$8,J!$A$1:$ZZ$1,0)),""),"")</f>
        <v>0.26696713325640076</v>
      </c>
      <c r="J101" s="46">
        <f>IFERROR(IF(INDEX(J!$A$1:$ZZ$200,MATCH($A101,J!$A$1:$A$200,0),MATCH(J$8,J!$A$1:$ZZ$1,0))&lt;&gt;"",INDEX(J!$A$1:$ZZ$200,MATCH($A101,J!$A$1:$A$200,0),MATCH(J$8,J!$A$1:$ZZ$1,0)),""),"")</f>
        <v>0.24270025251452987</v>
      </c>
      <c r="K101" s="10"/>
      <c r="L101" s="43" t="str">
        <f>IF(L100&lt;&gt;"",IF(INDEX(J!$A$1:$ZZ$200,MATCH(L100+1,J!$A$1:$A$200,0),MATCH(M$8,J!$A$1:$ZZ$1,0))&lt;&gt;"",L100+1,""),"")</f>
        <v/>
      </c>
      <c r="M101" s="45" t="str">
        <f>IFERROR(IF(INDEX(J!$A$1:$ZZ$200,MATCH($A101,J!$A$1:$A$200,0),MATCH(M$8,J!$A$1:$ZZ$1,0))&lt;&gt;"",INDEX(J!$A$1:$ZZ$200,MATCH($A101,J!$A$1:$A$200,0),MATCH(M$8,J!$A$1:$ZZ$1,0)),""),"")</f>
        <v/>
      </c>
      <c r="N101" s="45" t="str">
        <f>IFERROR(IF(INDEX(J!$A$1:$ZZ$200,MATCH($A101,J!$A$1:$A$200,0),MATCH(N$8,J!$A$1:$ZZ$1,0))&lt;&gt;"",INDEX(J!$A$1:$ZZ$200,MATCH($A101,J!$A$1:$A$200,0),MATCH(N$8,J!$A$1:$ZZ$1,0)),""),"")</f>
        <v/>
      </c>
      <c r="O101" s="45" t="str">
        <f>IFERROR(IF(INDEX(J!$A$1:$ZZ$200,MATCH($A101,J!$A$1:$A$200,0),MATCH(O$8,J!$A$1:$ZZ$1,0))&lt;&gt;"",INDEX(J!$A$1:$ZZ$200,MATCH($A101,J!$A$1:$A$200,0),MATCH(O$8,J!$A$1:$ZZ$1,0)),""),"")</f>
        <v/>
      </c>
      <c r="P101" s="10"/>
      <c r="Q101" s="43">
        <f>IF(Q100&lt;&gt;"",IF(INDEX(J!$A$1:$ZZ$200,MATCH(Q100+1,J!$A$1:$A$200,0),MATCH(R$8,J!$A$1:$ZZ$1,0))&lt;&gt;"",Q100+1,""),"")</f>
        <v>2060</v>
      </c>
      <c r="R101" s="45">
        <f>IFERROR(IF(INDEX(J!$A$1:$ZZ$200,MATCH($A101,J!$A$1:$A$200,0),MATCH(R$8,J!$A$1:$ZZ$1,0))&lt;&gt;"",INDEX(J!$A$1:$ZZ$200,MATCH($A101,J!$A$1:$A$200,0),MATCH(R$8,J!$A$1:$ZZ$1,0)),""),"")</f>
        <v>2.3966067695293654</v>
      </c>
      <c r="S101" s="45">
        <f>IFERROR(IF(INDEX(J!$A$1:$ZZ$200,MATCH($A101,J!$A$1:$A$200,0),MATCH(S$8,J!$A$1:$ZZ$1,0))&lt;&gt;"",INDEX(J!$A$1:$ZZ$200,MATCH($A101,J!$A$1:$A$200,0),MATCH(S$8,J!$A$1:$ZZ$1,0)),""),"")</f>
        <v>72.824904676303319</v>
      </c>
      <c r="T101" s="45">
        <f>IFERROR(IF(INDEX(J!$A$1:$ZZ$200,MATCH($A101,J!$A$1:$A$200,0),MATCH(T$8,J!$A$1:$ZZ$1,0))&lt;&gt;"",INDEX(J!$A$1:$ZZ$200,MATCH($A101,J!$A$1:$A$200,0),MATCH(T$8,J!$A$1:$ZZ$1,0)),""),"")</f>
        <v>39.792035554129441</v>
      </c>
      <c r="U101" s="45">
        <f>IFERROR(IF(INDEX(J!$A$1:$ZZ$200,MATCH($A101,J!$A$1:$A$200,0),MATCH(U$8,J!$A$1:$ZZ$1,0))&lt;&gt;"",INDEX(J!$A$1:$ZZ$200,MATCH($A101,J!$A$1:$A$200,0),MATCH(U$8,J!$A$1:$ZZ$1,0)),""),"")</f>
        <v>8.3299858467185572</v>
      </c>
    </row>
    <row r="102" spans="1:21">
      <c r="A102" s="43">
        <f>IF(A101&lt;&gt;"",IF(INDEX(J!$A$1:$ZZ$200,MATCH(A101+1,J!$A$1:$A$200,0),MATCH(B$8,J!$A$1:$ZZ$1,0))&lt;&gt;"",A101+1,""),"")</f>
        <v>2061</v>
      </c>
      <c r="B102" s="44">
        <f>IFERROR(IF(INDEX(J!$A$1:$ZZ$200,MATCH($A102,J!$A$1:$A$200,0),MATCH(B$8,J!$A$1:$ZZ$1,0))&lt;&gt;"",INDEX(J!$A$1:$ZZ$200,MATCH($A102,J!$A$1:$A$200,0),MATCH(B$8,J!$A$1:$ZZ$1,0)),""),"")</f>
        <v>4177.1735104292984</v>
      </c>
      <c r="C102" s="45">
        <f>IFERROR(IF(INDEX(J!$A$1:$ZZ$200,MATCH($A102,J!$A$1:$A$200,0),MATCH(C$8,J!$A$1:$ZZ$1,0))&lt;&gt;"",INDEX(J!$A$1:$ZZ$200,MATCH($A102,J!$A$1:$A$200,0),MATCH(C$8,J!$A$1:$ZZ$1,0)),""),"")</f>
        <v>50.402388016256694</v>
      </c>
      <c r="D102" s="10"/>
      <c r="E102" s="43">
        <f>IF(E101&lt;&gt;"",IF(INDEX(J!$A$1:$ZZ$200,MATCH(E101+1,J!$A$1:$A$200,0),MATCH(F$8,J!$A$1:$ZZ$1,0))&lt;&gt;"",E101+1,""),"")</f>
        <v>2061</v>
      </c>
      <c r="F102" s="45">
        <f>IFERROR(IF(INDEX(J!$A$1:$ZZ$200,MATCH($A102,J!$A$1:$A$200,0),MATCH(F$8,J!$A$1:$ZZ$1,0))&lt;&gt;"",INDEX(J!$A$1:$ZZ$200,MATCH($A102,J!$A$1:$A$200,0),MATCH(F$8,J!$A$1:$ZZ$1,0)),""),"")</f>
        <v>0.73954782673527231</v>
      </c>
      <c r="G102" s="45">
        <f>IFERROR(IF(INDEX(J!$A$1:$ZZ$200,MATCH($A102,J!$A$1:$A$200,0),MATCH(G$8,J!$A$1:$ZZ$1,0))&lt;&gt;"",INDEX(J!$A$1:$ZZ$200,MATCH($A102,J!$A$1:$A$200,0),MATCH(G$8,J!$A$1:$ZZ$1,0)),""),"")</f>
        <v>0.4755333236204296</v>
      </c>
      <c r="H102" s="45">
        <f>IFERROR(IF(INDEX(J!$A$1:$ZZ$200,MATCH($A102,J!$A$1:$A$200,0),MATCH(H$8,J!$A$1:$ZZ$1,0))&lt;&gt;"",INDEX(J!$A$1:$ZZ$200,MATCH($A102,J!$A$1:$A$200,0),MATCH(H$8,J!$A$1:$ZZ$1,0)),""),"")</f>
        <v>-0.24522066536207604</v>
      </c>
      <c r="I102" s="45">
        <f>IFERROR(IF(INDEX(J!$A$1:$ZZ$200,MATCH($A102,J!$A$1:$A$200,0),MATCH(I$8,J!$A$1:$ZZ$1,0))&lt;&gt;"",INDEX(J!$A$1:$ZZ$200,MATCH($A102,J!$A$1:$A$200,0),MATCH(I$8,J!$A$1:$ZZ$1,0)),""),"")</f>
        <v>0.26831908945911209</v>
      </c>
      <c r="J102" s="46">
        <f>IFERROR(IF(INDEX(J!$A$1:$ZZ$200,MATCH($A102,J!$A$1:$A$200,0),MATCH(J$8,J!$A$1:$ZZ$1,0))&lt;&gt;"",INDEX(J!$A$1:$ZZ$200,MATCH($A102,J!$A$1:$A$200,0),MATCH(J$8,J!$A$1:$ZZ$1,0)),""),"")</f>
        <v>0.24091607901780665</v>
      </c>
      <c r="K102" s="10"/>
      <c r="L102" s="43" t="str">
        <f>IF(L101&lt;&gt;"",IF(INDEX(J!$A$1:$ZZ$200,MATCH(L101+1,J!$A$1:$A$200,0),MATCH(M$8,J!$A$1:$ZZ$1,0))&lt;&gt;"",L101+1,""),"")</f>
        <v/>
      </c>
      <c r="M102" s="45" t="str">
        <f>IFERROR(IF(INDEX(J!$A$1:$ZZ$200,MATCH($A102,J!$A$1:$A$200,0),MATCH(M$8,J!$A$1:$ZZ$1,0))&lt;&gt;"",INDEX(J!$A$1:$ZZ$200,MATCH($A102,J!$A$1:$A$200,0),MATCH(M$8,J!$A$1:$ZZ$1,0)),""),"")</f>
        <v/>
      </c>
      <c r="N102" s="45" t="str">
        <f>IFERROR(IF(INDEX(J!$A$1:$ZZ$200,MATCH($A102,J!$A$1:$A$200,0),MATCH(N$8,J!$A$1:$ZZ$1,0))&lt;&gt;"",INDEX(J!$A$1:$ZZ$200,MATCH($A102,J!$A$1:$A$200,0),MATCH(N$8,J!$A$1:$ZZ$1,0)),""),"")</f>
        <v/>
      </c>
      <c r="O102" s="45" t="str">
        <f>IFERROR(IF(INDEX(J!$A$1:$ZZ$200,MATCH($A102,J!$A$1:$A$200,0),MATCH(O$8,J!$A$1:$ZZ$1,0))&lt;&gt;"",INDEX(J!$A$1:$ZZ$200,MATCH($A102,J!$A$1:$A$200,0),MATCH(O$8,J!$A$1:$ZZ$1,0)),""),"")</f>
        <v/>
      </c>
      <c r="P102" s="10"/>
      <c r="Q102" s="43">
        <f>IF(Q101&lt;&gt;"",IF(INDEX(J!$A$1:$ZZ$200,MATCH(Q101+1,J!$A$1:$A$200,0),MATCH(R$8,J!$A$1:$ZZ$1,0))&lt;&gt;"",Q101+1,""),"")</f>
        <v>2061</v>
      </c>
      <c r="R102" s="45">
        <f>IFERROR(IF(INDEX(J!$A$1:$ZZ$200,MATCH($A102,J!$A$1:$A$200,0),MATCH(R$8,J!$A$1:$ZZ$1,0))&lt;&gt;"",INDEX(J!$A$1:$ZZ$200,MATCH($A102,J!$A$1:$A$200,0),MATCH(R$8,J!$A$1:$ZZ$1,0)),""),"")</f>
        <v>2.3971370617895476</v>
      </c>
      <c r="S102" s="45">
        <f>IFERROR(IF(INDEX(J!$A$1:$ZZ$200,MATCH($A102,J!$A$1:$A$200,0),MATCH(S$8,J!$A$1:$ZZ$1,0))&lt;&gt;"",INDEX(J!$A$1:$ZZ$200,MATCH($A102,J!$A$1:$A$200,0),MATCH(S$8,J!$A$1:$ZZ$1,0)),""),"")</f>
        <v>72.933840042387104</v>
      </c>
      <c r="T102" s="45">
        <f>IFERROR(IF(INDEX(J!$A$1:$ZZ$200,MATCH($A102,J!$A$1:$A$200,0),MATCH(T$8,J!$A$1:$ZZ$1,0))&lt;&gt;"",INDEX(J!$A$1:$ZZ$200,MATCH($A102,J!$A$1:$A$200,0),MATCH(T$8,J!$A$1:$ZZ$1,0)),""),"")</f>
        <v>39.777040073410674</v>
      </c>
      <c r="U102" s="45">
        <f>IFERROR(IF(INDEX(J!$A$1:$ZZ$200,MATCH($A102,J!$A$1:$A$200,0),MATCH(U$8,J!$A$1:$ZZ$1,0))&lt;&gt;"",INDEX(J!$A$1:$ZZ$200,MATCH($A102,J!$A$1:$A$200,0),MATCH(U$8,J!$A$1:$ZZ$1,0)),""),"")</f>
        <v>8.3313584907361538</v>
      </c>
    </row>
    <row r="103" spans="1:21">
      <c r="A103" s="43">
        <f>IF(A102&lt;&gt;"",IF(INDEX(J!$A$1:$ZZ$200,MATCH(A102+1,J!$A$1:$A$200,0),MATCH(B$8,J!$A$1:$ZZ$1,0))&lt;&gt;"",A102+1,""),"")</f>
        <v>2062</v>
      </c>
      <c r="B103" s="44">
        <f>IFERROR(IF(INDEX(J!$A$1:$ZZ$200,MATCH($A103,J!$A$1:$A$200,0),MATCH(B$8,J!$A$1:$ZZ$1,0))&lt;&gt;"",INDEX(J!$A$1:$ZZ$200,MATCH($A103,J!$A$1:$A$200,0),MATCH(B$8,J!$A$1:$ZZ$1,0)),""),"")</f>
        <v>4211.6216668485522</v>
      </c>
      <c r="C103" s="45">
        <f>IFERROR(IF(INDEX(J!$A$1:$ZZ$200,MATCH($A103,J!$A$1:$A$200,0),MATCH(C$8,J!$A$1:$ZZ$1,0))&lt;&gt;"",INDEX(J!$A$1:$ZZ$200,MATCH($A103,J!$A$1:$A$200,0),MATCH(C$8,J!$A$1:$ZZ$1,0)),""),"")</f>
        <v>50.852774114054142</v>
      </c>
      <c r="D103" s="10"/>
      <c r="E103" s="43">
        <f>IF(E102&lt;&gt;"",IF(INDEX(J!$A$1:$ZZ$200,MATCH(E102+1,J!$A$1:$A$200,0),MATCH(F$8,J!$A$1:$ZZ$1,0))&lt;&gt;"",E102+1,""),"")</f>
        <v>2062</v>
      </c>
      <c r="F103" s="45">
        <f>IFERROR(IF(INDEX(J!$A$1:$ZZ$200,MATCH($A103,J!$A$1:$A$200,0),MATCH(F$8,J!$A$1:$ZZ$1,0))&lt;&gt;"",INDEX(J!$A$1:$ZZ$200,MATCH($A103,J!$A$1:$A$200,0),MATCH(F$8,J!$A$1:$ZZ$1,0)),""),"")</f>
        <v>0.76359918604316757</v>
      </c>
      <c r="G103" s="45">
        <f>IFERROR(IF(INDEX(J!$A$1:$ZZ$200,MATCH($A103,J!$A$1:$A$200,0),MATCH(G$8,J!$A$1:$ZZ$1,0))&lt;&gt;"",INDEX(J!$A$1:$ZZ$200,MATCH($A103,J!$A$1:$A$200,0),MATCH(G$8,J!$A$1:$ZZ$1,0)),""),"")</f>
        <v>0.48006494378427528</v>
      </c>
      <c r="H103" s="45">
        <f>IFERROR(IF(INDEX(J!$A$1:$ZZ$200,MATCH($A103,J!$A$1:$A$200,0),MATCH(H$8,J!$A$1:$ZZ$1,0))&lt;&gt;"",INDEX(J!$A$1:$ZZ$200,MATCH($A103,J!$A$1:$A$200,0),MATCH(H$8,J!$A$1:$ZZ$1,0)),""),"")</f>
        <v>-0.22340914718709201</v>
      </c>
      <c r="I103" s="45">
        <f>IFERROR(IF(INDEX(J!$A$1:$ZZ$200,MATCH($A103,J!$A$1:$A$200,0),MATCH(I$8,J!$A$1:$ZZ$1,0))&lt;&gt;"",INDEX(J!$A$1:$ZZ$200,MATCH($A103,J!$A$1:$A$200,0),MATCH(I$8,J!$A$1:$ZZ$1,0)),""),"")</f>
        <v>0.26918566710952518</v>
      </c>
      <c r="J103" s="46">
        <f>IFERROR(IF(INDEX(J!$A$1:$ZZ$200,MATCH($A103,J!$A$1:$A$200,0),MATCH(J$8,J!$A$1:$ZZ$1,0))&lt;&gt;"",INDEX(J!$A$1:$ZZ$200,MATCH($A103,J!$A$1:$A$200,0),MATCH(J$8,J!$A$1:$ZZ$1,0)),""),"")</f>
        <v>0.23775772233645909</v>
      </c>
      <c r="K103" s="10"/>
      <c r="L103" s="43" t="str">
        <f>IF(L102&lt;&gt;"",IF(INDEX(J!$A$1:$ZZ$200,MATCH(L102+1,J!$A$1:$A$200,0),MATCH(M$8,J!$A$1:$ZZ$1,0))&lt;&gt;"",L102+1,""),"")</f>
        <v/>
      </c>
      <c r="M103" s="45" t="str">
        <f>IFERROR(IF(INDEX(J!$A$1:$ZZ$200,MATCH($A103,J!$A$1:$A$200,0),MATCH(M$8,J!$A$1:$ZZ$1,0))&lt;&gt;"",INDEX(J!$A$1:$ZZ$200,MATCH($A103,J!$A$1:$A$200,0),MATCH(M$8,J!$A$1:$ZZ$1,0)),""),"")</f>
        <v/>
      </c>
      <c r="N103" s="45" t="str">
        <f>IFERROR(IF(INDEX(J!$A$1:$ZZ$200,MATCH($A103,J!$A$1:$A$200,0),MATCH(N$8,J!$A$1:$ZZ$1,0))&lt;&gt;"",INDEX(J!$A$1:$ZZ$200,MATCH($A103,J!$A$1:$A$200,0),MATCH(N$8,J!$A$1:$ZZ$1,0)),""),"")</f>
        <v/>
      </c>
      <c r="O103" s="45" t="str">
        <f>IFERROR(IF(INDEX(J!$A$1:$ZZ$200,MATCH($A103,J!$A$1:$A$200,0),MATCH(O$8,J!$A$1:$ZZ$1,0))&lt;&gt;"",INDEX(J!$A$1:$ZZ$200,MATCH($A103,J!$A$1:$A$200,0),MATCH(O$8,J!$A$1:$ZZ$1,0)),""),"")</f>
        <v/>
      </c>
      <c r="P103" s="10"/>
      <c r="Q103" s="43">
        <f>IF(Q102&lt;&gt;"",IF(INDEX(J!$A$1:$ZZ$200,MATCH(Q102+1,J!$A$1:$A$200,0),MATCH(R$8,J!$A$1:$ZZ$1,0))&lt;&gt;"",Q102+1,""),"")</f>
        <v>2062</v>
      </c>
      <c r="R103" s="45">
        <f>IFERROR(IF(INDEX(J!$A$1:$ZZ$200,MATCH($A103,J!$A$1:$A$200,0),MATCH(R$8,J!$A$1:$ZZ$1,0))&lt;&gt;"",INDEX(J!$A$1:$ZZ$200,MATCH($A103,J!$A$1:$A$200,0),MATCH(R$8,J!$A$1:$ZZ$1,0)),""),"")</f>
        <v>2.395027852633195</v>
      </c>
      <c r="S103" s="45">
        <f>IFERROR(IF(INDEX(J!$A$1:$ZZ$200,MATCH($A103,J!$A$1:$A$200,0),MATCH(S$8,J!$A$1:$ZZ$1,0))&lt;&gt;"",INDEX(J!$A$1:$ZZ$200,MATCH($A103,J!$A$1:$A$200,0),MATCH(S$8,J!$A$1:$ZZ$1,0)),""),"")</f>
        <v>73.090685966261177</v>
      </c>
      <c r="T103" s="45">
        <f>IFERROR(IF(INDEX(J!$A$1:$ZZ$200,MATCH($A103,J!$A$1:$A$200,0),MATCH(T$8,J!$A$1:$ZZ$1,0))&lt;&gt;"",INDEX(J!$A$1:$ZZ$200,MATCH($A103,J!$A$1:$A$200,0),MATCH(T$8,J!$A$1:$ZZ$1,0)),""),"")</f>
        <v>39.800494783902735</v>
      </c>
      <c r="U103" s="45">
        <f>IFERROR(IF(INDEX(J!$A$1:$ZZ$200,MATCH($A103,J!$A$1:$A$200,0),MATCH(U$8,J!$A$1:$ZZ$1,0))&lt;&gt;"",INDEX(J!$A$1:$ZZ$200,MATCH($A103,J!$A$1:$A$200,0),MATCH(U$8,J!$A$1:$ZZ$1,0)),""),"")</f>
        <v>8.3343131916888211</v>
      </c>
    </row>
    <row r="104" spans="1:21">
      <c r="A104" s="43">
        <f>IF(A103&lt;&gt;"",IF(INDEX(J!$A$1:$ZZ$200,MATCH(A103+1,J!$A$1:$A$200,0),MATCH(B$8,J!$A$1:$ZZ$1,0))&lt;&gt;"",A103+1,""),"")</f>
        <v>2063</v>
      </c>
      <c r="B104" s="44">
        <f>IFERROR(IF(INDEX(J!$A$1:$ZZ$200,MATCH($A104,J!$A$1:$A$200,0),MATCH(B$8,J!$A$1:$ZZ$1,0))&lt;&gt;"",INDEX(J!$A$1:$ZZ$200,MATCH($A104,J!$A$1:$A$200,0),MATCH(B$8,J!$A$1:$ZZ$1,0)),""),"")</f>
        <v>4247.9702677275</v>
      </c>
      <c r="C104" s="45">
        <f>IFERROR(IF(INDEX(J!$A$1:$ZZ$200,MATCH($A104,J!$A$1:$A$200,0),MATCH(C$8,J!$A$1:$ZZ$1,0))&lt;&gt;"",INDEX(J!$A$1:$ZZ$200,MATCH($A104,J!$A$1:$A$200,0),MATCH(C$8,J!$A$1:$ZZ$1,0)),""),"")</f>
        <v>51.320971767559556</v>
      </c>
      <c r="D104" s="10"/>
      <c r="E104" s="43">
        <f>IF(E103&lt;&gt;"",IF(INDEX(J!$A$1:$ZZ$200,MATCH(E103+1,J!$A$1:$A$200,0),MATCH(F$8,J!$A$1:$ZZ$1,0))&lt;&gt;"",E103+1,""),"")</f>
        <v>2063</v>
      </c>
      <c r="F104" s="45">
        <f>IFERROR(IF(INDEX(J!$A$1:$ZZ$200,MATCH($A104,J!$A$1:$A$200,0),MATCH(F$8,J!$A$1:$ZZ$1,0))&lt;&gt;"",INDEX(J!$A$1:$ZZ$200,MATCH($A104,J!$A$1:$A$200,0),MATCH(F$8,J!$A$1:$ZZ$1,0)),""),"")</f>
        <v>0.81744160662818266</v>
      </c>
      <c r="G104" s="45">
        <f>IFERROR(IF(INDEX(J!$A$1:$ZZ$200,MATCH($A104,J!$A$1:$A$200,0),MATCH(G$8,J!$A$1:$ZZ$1,0))&lt;&gt;"",INDEX(J!$A$1:$ZZ$200,MATCH($A104,J!$A$1:$A$200,0),MATCH(G$8,J!$A$1:$ZZ$1,0)),""),"")</f>
        <v>0.48452264144752688</v>
      </c>
      <c r="H104" s="45">
        <f>IFERROR(IF(INDEX(J!$A$1:$ZZ$200,MATCH($A104,J!$A$1:$A$200,0),MATCH(H$8,J!$A$1:$ZZ$1,0))&lt;&gt;"",INDEX(J!$A$1:$ZZ$200,MATCH($A104,J!$A$1:$A$200,0),MATCH(H$8,J!$A$1:$ZZ$1,0)),""),"")</f>
        <v>-0.17603393466152284</v>
      </c>
      <c r="I104" s="45">
        <f>IFERROR(IF(INDEX(J!$A$1:$ZZ$200,MATCH($A104,J!$A$1:$A$200,0),MATCH(I$8,J!$A$1:$ZZ$1,0))&lt;&gt;"",INDEX(J!$A$1:$ZZ$200,MATCH($A104,J!$A$1:$A$200,0),MATCH(I$8,J!$A$1:$ZZ$1,0)),""),"")</f>
        <v>0.26785723945590689</v>
      </c>
      <c r="J104" s="46">
        <f>IFERROR(IF(INDEX(J!$A$1:$ZZ$200,MATCH($A104,J!$A$1:$A$200,0),MATCH(J$8,J!$A$1:$ZZ$1,0))&lt;&gt;"",INDEX(J!$A$1:$ZZ$200,MATCH($A104,J!$A$1:$A$200,0),MATCH(J$8,J!$A$1:$ZZ$1,0)),""),"")</f>
        <v>0.24109566038627175</v>
      </c>
      <c r="K104" s="10"/>
      <c r="L104" s="43" t="str">
        <f>IF(L103&lt;&gt;"",IF(INDEX(J!$A$1:$ZZ$200,MATCH(L103+1,J!$A$1:$A$200,0),MATCH(M$8,J!$A$1:$ZZ$1,0))&lt;&gt;"",L103+1,""),"")</f>
        <v/>
      </c>
      <c r="M104" s="45" t="str">
        <f>IFERROR(IF(INDEX(J!$A$1:$ZZ$200,MATCH($A104,J!$A$1:$A$200,0),MATCH(M$8,J!$A$1:$ZZ$1,0))&lt;&gt;"",INDEX(J!$A$1:$ZZ$200,MATCH($A104,J!$A$1:$A$200,0),MATCH(M$8,J!$A$1:$ZZ$1,0)),""),"")</f>
        <v/>
      </c>
      <c r="N104" s="45" t="str">
        <f>IFERROR(IF(INDEX(J!$A$1:$ZZ$200,MATCH($A104,J!$A$1:$A$200,0),MATCH(N$8,J!$A$1:$ZZ$1,0))&lt;&gt;"",INDEX(J!$A$1:$ZZ$200,MATCH($A104,J!$A$1:$A$200,0),MATCH(N$8,J!$A$1:$ZZ$1,0)),""),"")</f>
        <v/>
      </c>
      <c r="O104" s="45" t="str">
        <f>IFERROR(IF(INDEX(J!$A$1:$ZZ$200,MATCH($A104,J!$A$1:$A$200,0),MATCH(O$8,J!$A$1:$ZZ$1,0))&lt;&gt;"",INDEX(J!$A$1:$ZZ$200,MATCH($A104,J!$A$1:$A$200,0),MATCH(O$8,J!$A$1:$ZZ$1,0)),""),"")</f>
        <v/>
      </c>
      <c r="P104" s="10"/>
      <c r="Q104" s="43">
        <f>IF(Q103&lt;&gt;"",IF(INDEX(J!$A$1:$ZZ$200,MATCH(Q103+1,J!$A$1:$A$200,0),MATCH(R$8,J!$A$1:$ZZ$1,0))&lt;&gt;"",Q103+1,""),"")</f>
        <v>2063</v>
      </c>
      <c r="R104" s="45">
        <f>IFERROR(IF(INDEX(J!$A$1:$ZZ$200,MATCH($A104,J!$A$1:$A$200,0),MATCH(R$8,J!$A$1:$ZZ$1,0))&lt;&gt;"",INDEX(J!$A$1:$ZZ$200,MATCH($A104,J!$A$1:$A$200,0),MATCH(R$8,J!$A$1:$ZZ$1,0)),""),"")</f>
        <v>2.3974477405100103</v>
      </c>
      <c r="S104" s="45">
        <f>IFERROR(IF(INDEX(J!$A$1:$ZZ$200,MATCH($A104,J!$A$1:$A$200,0),MATCH(S$8,J!$A$1:$ZZ$1,0))&lt;&gt;"",INDEX(J!$A$1:$ZZ$200,MATCH($A104,J!$A$1:$A$200,0),MATCH(S$8,J!$A$1:$ZZ$1,0)),""),"")</f>
        <v>73.323789554427037</v>
      </c>
      <c r="T104" s="45">
        <f>IFERROR(IF(INDEX(J!$A$1:$ZZ$200,MATCH($A104,J!$A$1:$A$200,0),MATCH(T$8,J!$A$1:$ZZ$1,0))&lt;&gt;"",INDEX(J!$A$1:$ZZ$200,MATCH($A104,J!$A$1:$A$200,0),MATCH(T$8,J!$A$1:$ZZ$1,0)),""),"")</f>
        <v>39.812405240170335</v>
      </c>
      <c r="U104" s="45">
        <f>IFERROR(IF(INDEX(J!$A$1:$ZZ$200,MATCH($A104,J!$A$1:$A$200,0),MATCH(U$8,J!$A$1:$ZZ$1,0))&lt;&gt;"",INDEX(J!$A$1:$ZZ$200,MATCH($A104,J!$A$1:$A$200,0),MATCH(U$8,J!$A$1:$ZZ$1,0)),""),"")</f>
        <v>8.3379902445951686</v>
      </c>
    </row>
    <row r="105" spans="1:21">
      <c r="A105" s="43">
        <f>IF(A104&lt;&gt;"",IF(INDEX(J!$A$1:$ZZ$200,MATCH(A104+1,J!$A$1:$A$200,0),MATCH(B$8,J!$A$1:$ZZ$1,0))&lt;&gt;"",A104+1,""),"")</f>
        <v>2064</v>
      </c>
      <c r="B105" s="44">
        <f>IFERROR(IF(INDEX(J!$A$1:$ZZ$200,MATCH($A105,J!$A$1:$A$200,0),MATCH(B$8,J!$A$1:$ZZ$1,0))&lt;&gt;"",INDEX(J!$A$1:$ZZ$200,MATCH($A105,J!$A$1:$A$200,0),MATCH(B$8,J!$A$1:$ZZ$1,0)),""),"")</f>
        <v>4285.5726675850401</v>
      </c>
      <c r="C105" s="45">
        <f>IFERROR(IF(INDEX(J!$A$1:$ZZ$200,MATCH($A105,J!$A$1:$A$200,0),MATCH(C$8,J!$A$1:$ZZ$1,0))&lt;&gt;"",INDEX(J!$A$1:$ZZ$200,MATCH($A105,J!$A$1:$A$200,0),MATCH(C$8,J!$A$1:$ZZ$1,0)),""),"")</f>
        <v>51.799601221570413</v>
      </c>
      <c r="D105" s="10"/>
      <c r="E105" s="43">
        <f>IF(E104&lt;&gt;"",IF(INDEX(J!$A$1:$ZZ$200,MATCH(E104+1,J!$A$1:$A$200,0),MATCH(F$8,J!$A$1:$ZZ$1,0))&lt;&gt;"",E104+1,""),"")</f>
        <v>2064</v>
      </c>
      <c r="F105" s="45">
        <f>IFERROR(IF(INDEX(J!$A$1:$ZZ$200,MATCH($A105,J!$A$1:$A$200,0),MATCH(F$8,J!$A$1:$ZZ$1,0))&lt;&gt;"",INDEX(J!$A$1:$ZZ$200,MATCH($A105,J!$A$1:$A$200,0),MATCH(F$8,J!$A$1:$ZZ$1,0)),""),"")</f>
        <v>0.85399256638228571</v>
      </c>
      <c r="G105" s="45">
        <f>IFERROR(IF(INDEX(J!$A$1:$ZZ$200,MATCH($A105,J!$A$1:$A$200,0),MATCH(G$8,J!$A$1:$ZZ$1,0))&lt;&gt;"",INDEX(J!$A$1:$ZZ$200,MATCH($A105,J!$A$1:$A$200,0),MATCH(G$8,J!$A$1:$ZZ$1,0)),""),"")</f>
        <v>0.48920968873809212</v>
      </c>
      <c r="H105" s="45">
        <f>IFERROR(IF(INDEX(J!$A$1:$ZZ$200,MATCH($A105,J!$A$1:$A$200,0),MATCH(H$8,J!$A$1:$ZZ$1,0))&lt;&gt;"",INDEX(J!$A$1:$ZZ$200,MATCH($A105,J!$A$1:$A$200,0),MATCH(H$8,J!$A$1:$ZZ$1,0)),""),"")</f>
        <v>-0.14250670761923401</v>
      </c>
      <c r="I105" s="45">
        <f>IFERROR(IF(INDEX(J!$A$1:$ZZ$200,MATCH($A105,J!$A$1:$A$200,0),MATCH(I$8,J!$A$1:$ZZ$1,0))&lt;&gt;"",INDEX(J!$A$1:$ZZ$200,MATCH($A105,J!$A$1:$A$200,0),MATCH(I$8,J!$A$1:$ZZ$1,0)),""),"")</f>
        <v>0.26831419669787238</v>
      </c>
      <c r="J105" s="46">
        <f>IFERROR(IF(INDEX(J!$A$1:$ZZ$200,MATCH($A105,J!$A$1:$A$200,0),MATCH(J$8,J!$A$1:$ZZ$1,0))&lt;&gt;"",INDEX(J!$A$1:$ZZ$200,MATCH($A105,J!$A$1:$A$200,0),MATCH(J$8,J!$A$1:$ZZ$1,0)),""),"")</f>
        <v>0.23897538856555522</v>
      </c>
      <c r="K105" s="10"/>
      <c r="L105" s="43" t="str">
        <f>IF(L104&lt;&gt;"",IF(INDEX(J!$A$1:$ZZ$200,MATCH(L104+1,J!$A$1:$A$200,0),MATCH(M$8,J!$A$1:$ZZ$1,0))&lt;&gt;"",L104+1,""),"")</f>
        <v/>
      </c>
      <c r="M105" s="45" t="str">
        <f>IFERROR(IF(INDEX(J!$A$1:$ZZ$200,MATCH($A105,J!$A$1:$A$200,0),MATCH(M$8,J!$A$1:$ZZ$1,0))&lt;&gt;"",INDEX(J!$A$1:$ZZ$200,MATCH($A105,J!$A$1:$A$200,0),MATCH(M$8,J!$A$1:$ZZ$1,0)),""),"")</f>
        <v/>
      </c>
      <c r="N105" s="45" t="str">
        <f>IFERROR(IF(INDEX(J!$A$1:$ZZ$200,MATCH($A105,J!$A$1:$A$200,0),MATCH(N$8,J!$A$1:$ZZ$1,0))&lt;&gt;"",INDEX(J!$A$1:$ZZ$200,MATCH($A105,J!$A$1:$A$200,0),MATCH(N$8,J!$A$1:$ZZ$1,0)),""),"")</f>
        <v/>
      </c>
      <c r="O105" s="45" t="str">
        <f>IFERROR(IF(INDEX(J!$A$1:$ZZ$200,MATCH($A105,J!$A$1:$A$200,0),MATCH(O$8,J!$A$1:$ZZ$1,0))&lt;&gt;"",INDEX(J!$A$1:$ZZ$200,MATCH($A105,J!$A$1:$A$200,0),MATCH(O$8,J!$A$1:$ZZ$1,0)),""),"")</f>
        <v/>
      </c>
      <c r="P105" s="10"/>
      <c r="Q105" s="43">
        <f>IF(Q104&lt;&gt;"",IF(INDEX(J!$A$1:$ZZ$200,MATCH(Q104+1,J!$A$1:$A$200,0),MATCH(R$8,J!$A$1:$ZZ$1,0))&lt;&gt;"",Q104+1,""),"")</f>
        <v>2064</v>
      </c>
      <c r="R105" s="45">
        <f>IFERROR(IF(INDEX(J!$A$1:$ZZ$200,MATCH($A105,J!$A$1:$A$200,0),MATCH(R$8,J!$A$1:$ZZ$1,0))&lt;&gt;"",INDEX(J!$A$1:$ZZ$200,MATCH($A105,J!$A$1:$A$200,0),MATCH(R$8,J!$A$1:$ZZ$1,0)),""),"")</f>
        <v>2.4002026932682945</v>
      </c>
      <c r="S105" s="45">
        <f>IFERROR(IF(INDEX(J!$A$1:$ZZ$200,MATCH($A105,J!$A$1:$A$200,0),MATCH(S$8,J!$A$1:$ZZ$1,0))&lt;&gt;"",INDEX(J!$A$1:$ZZ$200,MATCH($A105,J!$A$1:$A$200,0),MATCH(S$8,J!$A$1:$ZZ$1,0)),""),"")</f>
        <v>73.566996112351802</v>
      </c>
      <c r="T105" s="45">
        <f>IFERROR(IF(INDEX(J!$A$1:$ZZ$200,MATCH($A105,J!$A$1:$A$200,0),MATCH(T$8,J!$A$1:$ZZ$1,0))&lt;&gt;"",INDEX(J!$A$1:$ZZ$200,MATCH($A105,J!$A$1:$A$200,0),MATCH(T$8,J!$A$1:$ZZ$1,0)),""),"")</f>
        <v>39.821437216610832</v>
      </c>
      <c r="U105" s="45">
        <f>IFERROR(IF(INDEX(J!$A$1:$ZZ$200,MATCH($A105,J!$A$1:$A$200,0),MATCH(U$8,J!$A$1:$ZZ$1,0))&lt;&gt;"",INDEX(J!$A$1:$ZZ$200,MATCH($A105,J!$A$1:$A$200,0),MATCH(U$8,J!$A$1:$ZZ$1,0)),""),"")</f>
        <v>8.3433919741139935</v>
      </c>
    </row>
    <row r="106" spans="1:21">
      <c r="A106" s="43">
        <f>IF(A105&lt;&gt;"",IF(INDEX(J!$A$1:$ZZ$200,MATCH(A105+1,J!$A$1:$A$200,0),MATCH(B$8,J!$A$1:$ZZ$1,0))&lt;&gt;"",A105+1,""),"")</f>
        <v>2065</v>
      </c>
      <c r="B106" s="44">
        <f>IFERROR(IF(INDEX(J!$A$1:$ZZ$200,MATCH($A106,J!$A$1:$A$200,0),MATCH(B$8,J!$A$1:$ZZ$1,0))&lt;&gt;"",INDEX(J!$A$1:$ZZ$200,MATCH($A106,J!$A$1:$A$200,0),MATCH(B$8,J!$A$1:$ZZ$1,0)),""),"")</f>
        <v>4324.6785290354146</v>
      </c>
      <c r="C106" s="45">
        <f>IFERROR(IF(INDEX(J!$A$1:$ZZ$200,MATCH($A106,J!$A$1:$A$200,0),MATCH(C$8,J!$A$1:$ZZ$1,0))&lt;&gt;"",INDEX(J!$A$1:$ZZ$200,MATCH($A106,J!$A$1:$A$200,0),MATCH(C$8,J!$A$1:$ZZ$1,0)),""),"")</f>
        <v>52.292308880503668</v>
      </c>
      <c r="D106" s="10"/>
      <c r="E106" s="43">
        <f>IF(E105&lt;&gt;"",IF(INDEX(J!$A$1:$ZZ$200,MATCH(E105+1,J!$A$1:$A$200,0),MATCH(F$8,J!$A$1:$ZZ$1,0))&lt;&gt;"",E105+1,""),"")</f>
        <v>2065</v>
      </c>
      <c r="F106" s="45">
        <f>IFERROR(IF(INDEX(J!$A$1:$ZZ$200,MATCH($A106,J!$A$1:$A$200,0),MATCH(F$8,J!$A$1:$ZZ$1,0))&lt;&gt;"",INDEX(J!$A$1:$ZZ$200,MATCH($A106,J!$A$1:$A$200,0),MATCH(F$8,J!$A$1:$ZZ$1,0)),""),"")</f>
        <v>0.88552001997277618</v>
      </c>
      <c r="G106" s="45">
        <f>IFERROR(IF(INDEX(J!$A$1:$ZZ$200,MATCH($A106,J!$A$1:$A$200,0),MATCH(G$8,J!$A$1:$ZZ$1,0))&lt;&gt;"",INDEX(J!$A$1:$ZZ$200,MATCH($A106,J!$A$1:$A$200,0),MATCH(G$8,J!$A$1:$ZZ$1,0)),""),"")</f>
        <v>0.49341192917560756</v>
      </c>
      <c r="H106" s="45">
        <f>IFERROR(IF(INDEX(J!$A$1:$ZZ$200,MATCH($A106,J!$A$1:$A$200,0),MATCH(H$8,J!$A$1:$ZZ$1,0))&lt;&gt;"",INDEX(J!$A$1:$ZZ$200,MATCH($A106,J!$A$1:$A$200,0),MATCH(H$8,J!$A$1:$ZZ$1,0)),""),"")</f>
        <v>-0.11574804924709725</v>
      </c>
      <c r="I106" s="45">
        <f>IFERROR(IF(INDEX(J!$A$1:$ZZ$200,MATCH($A106,J!$A$1:$A$200,0),MATCH(I$8,J!$A$1:$ZZ$1,0))&lt;&gt;"",INDEX(J!$A$1:$ZZ$200,MATCH($A106,J!$A$1:$A$200,0),MATCH(I$8,J!$A$1:$ZZ$1,0)),""),"")</f>
        <v>0.26908817747744251</v>
      </c>
      <c r="J106" s="46">
        <f>IFERROR(IF(INDEX(J!$A$1:$ZZ$200,MATCH($A106,J!$A$1:$A$200,0),MATCH(J$8,J!$A$1:$ZZ$1,0))&lt;&gt;"",INDEX(J!$A$1:$ZZ$200,MATCH($A106,J!$A$1:$A$200,0),MATCH(J$8,J!$A$1:$ZZ$1,0)),""),"")</f>
        <v>0.23876796256682334</v>
      </c>
      <c r="K106" s="10"/>
      <c r="L106" s="43" t="str">
        <f>IF(L105&lt;&gt;"",IF(INDEX(J!$A$1:$ZZ$200,MATCH(L105+1,J!$A$1:$A$200,0),MATCH(M$8,J!$A$1:$ZZ$1,0))&lt;&gt;"",L105+1,""),"")</f>
        <v/>
      </c>
      <c r="M106" s="45" t="str">
        <f>IFERROR(IF(INDEX(J!$A$1:$ZZ$200,MATCH($A106,J!$A$1:$A$200,0),MATCH(M$8,J!$A$1:$ZZ$1,0))&lt;&gt;"",INDEX(J!$A$1:$ZZ$200,MATCH($A106,J!$A$1:$A$200,0),MATCH(M$8,J!$A$1:$ZZ$1,0)),""),"")</f>
        <v/>
      </c>
      <c r="N106" s="45" t="str">
        <f>IFERROR(IF(INDEX(J!$A$1:$ZZ$200,MATCH($A106,J!$A$1:$A$200,0),MATCH(N$8,J!$A$1:$ZZ$1,0))&lt;&gt;"",INDEX(J!$A$1:$ZZ$200,MATCH($A106,J!$A$1:$A$200,0),MATCH(N$8,J!$A$1:$ZZ$1,0)),""),"")</f>
        <v/>
      </c>
      <c r="O106" s="45" t="str">
        <f>IFERROR(IF(INDEX(J!$A$1:$ZZ$200,MATCH($A106,J!$A$1:$A$200,0),MATCH(O$8,J!$A$1:$ZZ$1,0))&lt;&gt;"",INDEX(J!$A$1:$ZZ$200,MATCH($A106,J!$A$1:$A$200,0),MATCH(O$8,J!$A$1:$ZZ$1,0)),""),"")</f>
        <v/>
      </c>
      <c r="P106" s="10"/>
      <c r="Q106" s="43">
        <f>IF(Q105&lt;&gt;"",IF(INDEX(J!$A$1:$ZZ$200,MATCH(Q105+1,J!$A$1:$A$200,0),MATCH(R$8,J!$A$1:$ZZ$1,0))&lt;&gt;"",Q105+1,""),"")</f>
        <v>2065</v>
      </c>
      <c r="R106" s="45">
        <f>IFERROR(IF(INDEX(J!$A$1:$ZZ$200,MATCH($A106,J!$A$1:$A$200,0),MATCH(R$8,J!$A$1:$ZZ$1,0))&lt;&gt;"",INDEX(J!$A$1:$ZZ$200,MATCH($A106,J!$A$1:$A$200,0),MATCH(R$8,J!$A$1:$ZZ$1,0)),""),"")</f>
        <v>2.4054826381499117</v>
      </c>
      <c r="S106" s="45">
        <f>IFERROR(IF(INDEX(J!$A$1:$ZZ$200,MATCH($A106,J!$A$1:$A$200,0),MATCH(S$8,J!$A$1:$ZZ$1,0))&lt;&gt;"",INDEX(J!$A$1:$ZZ$200,MATCH($A106,J!$A$1:$A$200,0),MATCH(S$8,J!$A$1:$ZZ$1,0)),""),"")</f>
        <v>73.862756978097167</v>
      </c>
      <c r="T106" s="45">
        <f>IFERROR(IF(INDEX(J!$A$1:$ZZ$200,MATCH($A106,J!$A$1:$A$200,0),MATCH(T$8,J!$A$1:$ZZ$1,0))&lt;&gt;"",INDEX(J!$A$1:$ZZ$200,MATCH($A106,J!$A$1:$A$200,0),MATCH(T$8,J!$A$1:$ZZ$1,0)),""),"")</f>
        <v>39.838981917119334</v>
      </c>
      <c r="U106" s="45">
        <f>IFERROR(IF(INDEX(J!$A$1:$ZZ$200,MATCH($A106,J!$A$1:$A$200,0),MATCH(U$8,J!$A$1:$ZZ$1,0))&lt;&gt;"",INDEX(J!$A$1:$ZZ$200,MATCH($A106,J!$A$1:$A$200,0),MATCH(U$8,J!$A$1:$ZZ$1,0)),""),"")</f>
        <v>8.341898767490747</v>
      </c>
    </row>
    <row r="107" spans="1:21">
      <c r="A107" s="43">
        <f>IF(A106&lt;&gt;"",IF(INDEX(J!$A$1:$ZZ$200,MATCH(A106+1,J!$A$1:$A$200,0),MATCH(B$8,J!$A$1:$ZZ$1,0))&lt;&gt;"",A106+1,""),"")</f>
        <v>2066</v>
      </c>
      <c r="B107" s="44">
        <f>IFERROR(IF(INDEX(J!$A$1:$ZZ$200,MATCH($A107,J!$A$1:$A$200,0),MATCH(B$8,J!$A$1:$ZZ$1,0))&lt;&gt;"",INDEX(J!$A$1:$ZZ$200,MATCH($A107,J!$A$1:$A$200,0),MATCH(B$8,J!$A$1:$ZZ$1,0)),""),"")</f>
        <v>4366.2185101276573</v>
      </c>
      <c r="C107" s="45">
        <f>IFERROR(IF(INDEX(J!$A$1:$ZZ$200,MATCH($A107,J!$A$1:$A$200,0),MATCH(C$8,J!$A$1:$ZZ$1,0))&lt;&gt;"",INDEX(J!$A$1:$ZZ$200,MATCH($A107,J!$A$1:$A$200,0),MATCH(C$8,J!$A$1:$ZZ$1,0)),""),"")</f>
        <v>52.811132965000247</v>
      </c>
      <c r="D107" s="10"/>
      <c r="E107" s="43">
        <f>IF(E106&lt;&gt;"",IF(INDEX(J!$A$1:$ZZ$200,MATCH(E106+1,J!$A$1:$A$200,0),MATCH(F$8,J!$A$1:$ZZ$1,0))&lt;&gt;"",E106+1,""),"")</f>
        <v>2066</v>
      </c>
      <c r="F107" s="45">
        <f>IFERROR(IF(INDEX(J!$A$1:$ZZ$200,MATCH($A107,J!$A$1:$A$200,0),MATCH(F$8,J!$A$1:$ZZ$1,0))&lt;&gt;"",INDEX(J!$A$1:$ZZ$200,MATCH($A107,J!$A$1:$A$200,0),MATCH(F$8,J!$A$1:$ZZ$1,0)),""),"")</f>
        <v>0.92318744490886973</v>
      </c>
      <c r="G107" s="45">
        <f>IFERROR(IF(INDEX(J!$A$1:$ZZ$200,MATCH($A107,J!$A$1:$A$200,0),MATCH(G$8,J!$A$1:$ZZ$1,0))&lt;&gt;"",INDEX(J!$A$1:$ZZ$200,MATCH($A107,J!$A$1:$A$200,0),MATCH(G$8,J!$A$1:$ZZ$1,0)),""),"")</f>
        <v>0.49789889580909968</v>
      </c>
      <c r="H107" s="45">
        <f>IFERROR(IF(INDEX(J!$A$1:$ZZ$200,MATCH($A107,J!$A$1:$A$200,0),MATCH(H$8,J!$A$1:$ZZ$1,0))&lt;&gt;"",INDEX(J!$A$1:$ZZ$200,MATCH($A107,J!$A$1:$A$200,0),MATCH(H$8,J!$A$1:$ZZ$1,0)),""),"")</f>
        <v>-8.9441045289390786E-2</v>
      </c>
      <c r="I107" s="45">
        <f>IFERROR(IF(INDEX(J!$A$1:$ZZ$200,MATCH($A107,J!$A$1:$A$200,0),MATCH(I$8,J!$A$1:$ZZ$1,0))&lt;&gt;"",INDEX(J!$A$1:$ZZ$200,MATCH($A107,J!$A$1:$A$200,0),MATCH(I$8,J!$A$1:$ZZ$1,0)),""),"")</f>
        <v>0.26868904675620797</v>
      </c>
      <c r="J107" s="46">
        <f>IFERROR(IF(INDEX(J!$A$1:$ZZ$200,MATCH($A107,J!$A$1:$A$200,0),MATCH(J$8,J!$A$1:$ZZ$1,0))&lt;&gt;"",INDEX(J!$A$1:$ZZ$200,MATCH($A107,J!$A$1:$A$200,0),MATCH(J$8,J!$A$1:$ZZ$1,0)),""),"")</f>
        <v>0.24604054763295283</v>
      </c>
      <c r="K107" s="10"/>
      <c r="L107" s="43" t="str">
        <f>IF(L106&lt;&gt;"",IF(INDEX(J!$A$1:$ZZ$200,MATCH(L106+1,J!$A$1:$A$200,0),MATCH(M$8,J!$A$1:$ZZ$1,0))&lt;&gt;"",L106+1,""),"")</f>
        <v/>
      </c>
      <c r="M107" s="45" t="str">
        <f>IFERROR(IF(INDEX(J!$A$1:$ZZ$200,MATCH($A107,J!$A$1:$A$200,0),MATCH(M$8,J!$A$1:$ZZ$1,0))&lt;&gt;"",INDEX(J!$A$1:$ZZ$200,MATCH($A107,J!$A$1:$A$200,0),MATCH(M$8,J!$A$1:$ZZ$1,0)),""),"")</f>
        <v/>
      </c>
      <c r="N107" s="45" t="str">
        <f>IFERROR(IF(INDEX(J!$A$1:$ZZ$200,MATCH($A107,J!$A$1:$A$200,0),MATCH(N$8,J!$A$1:$ZZ$1,0))&lt;&gt;"",INDEX(J!$A$1:$ZZ$200,MATCH($A107,J!$A$1:$A$200,0),MATCH(N$8,J!$A$1:$ZZ$1,0)),""),"")</f>
        <v/>
      </c>
      <c r="O107" s="45" t="str">
        <f>IFERROR(IF(INDEX(J!$A$1:$ZZ$200,MATCH($A107,J!$A$1:$A$200,0),MATCH(O$8,J!$A$1:$ZZ$1,0))&lt;&gt;"",INDEX(J!$A$1:$ZZ$200,MATCH($A107,J!$A$1:$A$200,0),MATCH(O$8,J!$A$1:$ZZ$1,0)),""),"")</f>
        <v/>
      </c>
      <c r="P107" s="10"/>
      <c r="Q107" s="43">
        <f>IF(Q106&lt;&gt;"",IF(INDEX(J!$A$1:$ZZ$200,MATCH(Q106+1,J!$A$1:$A$200,0),MATCH(R$8,J!$A$1:$ZZ$1,0))&lt;&gt;"",Q106+1,""),"")</f>
        <v>2066</v>
      </c>
      <c r="R107" s="45">
        <f>IFERROR(IF(INDEX(J!$A$1:$ZZ$200,MATCH($A107,J!$A$1:$A$200,0),MATCH(R$8,J!$A$1:$ZZ$1,0))&lt;&gt;"",INDEX(J!$A$1:$ZZ$200,MATCH($A107,J!$A$1:$A$200,0),MATCH(R$8,J!$A$1:$ZZ$1,0)),""),"")</f>
        <v>2.4072068938662561</v>
      </c>
      <c r="S107" s="45">
        <f>IFERROR(IF(INDEX(J!$A$1:$ZZ$200,MATCH($A107,J!$A$1:$A$200,0),MATCH(S$8,J!$A$1:$ZZ$1,0))&lt;&gt;"",INDEX(J!$A$1:$ZZ$200,MATCH($A107,J!$A$1:$A$200,0),MATCH(S$8,J!$A$1:$ZZ$1,0)),""),"")</f>
        <v>74.084465118138681</v>
      </c>
      <c r="T107" s="45">
        <f>IFERROR(IF(INDEX(J!$A$1:$ZZ$200,MATCH($A107,J!$A$1:$A$200,0),MATCH(T$8,J!$A$1:$ZZ$1,0))&lt;&gt;"",INDEX(J!$A$1:$ZZ$200,MATCH($A107,J!$A$1:$A$200,0),MATCH(T$8,J!$A$1:$ZZ$1,0)),""),"")</f>
        <v>39.849711784744244</v>
      </c>
      <c r="U107" s="45">
        <f>IFERROR(IF(INDEX(J!$A$1:$ZZ$200,MATCH($A107,J!$A$1:$A$200,0),MATCH(U$8,J!$A$1:$ZZ$1,0))&lt;&gt;"",INDEX(J!$A$1:$ZZ$200,MATCH($A107,J!$A$1:$A$200,0),MATCH(U$8,J!$A$1:$ZZ$1,0)),""),"")</f>
        <v>8.3341464222630375</v>
      </c>
    </row>
    <row r="108" spans="1:21">
      <c r="A108" s="43">
        <f>IF(A107&lt;&gt;"",IF(INDEX(J!$A$1:$ZZ$200,MATCH(A107+1,J!$A$1:$A$200,0),MATCH(B$8,J!$A$1:$ZZ$1,0))&lt;&gt;"",A107+1,""),"")</f>
        <v>2067</v>
      </c>
      <c r="B108" s="44">
        <f>IFERROR(IF(INDEX(J!$A$1:$ZZ$200,MATCH($A108,J!$A$1:$A$200,0),MATCH(B$8,J!$A$1:$ZZ$1,0))&lt;&gt;"",INDEX(J!$A$1:$ZZ$200,MATCH($A108,J!$A$1:$A$200,0),MATCH(B$8,J!$A$1:$ZZ$1,0)),""),"")</f>
        <v>4408.0688363019362</v>
      </c>
      <c r="C108" s="45">
        <f>IFERROR(IF(INDEX(J!$A$1:$ZZ$200,MATCH($A108,J!$A$1:$A$200,0),MATCH(C$8,J!$A$1:$ZZ$1,0))&lt;&gt;"",INDEX(J!$A$1:$ZZ$200,MATCH($A108,J!$A$1:$A$200,0),MATCH(C$8,J!$A$1:$ZZ$1,0)),""),"")</f>
        <v>53.331262499947798</v>
      </c>
      <c r="D108" s="10"/>
      <c r="E108" s="43">
        <f>IF(E107&lt;&gt;"",IF(INDEX(J!$A$1:$ZZ$200,MATCH(E107+1,J!$A$1:$A$200,0),MATCH(F$8,J!$A$1:$ZZ$1,0))&lt;&gt;"",E107+1,""),"")</f>
        <v>2067</v>
      </c>
      <c r="F108" s="45">
        <f>IFERROR(IF(INDEX(J!$A$1:$ZZ$200,MATCH($A108,J!$A$1:$A$200,0),MATCH(F$8,J!$A$1:$ZZ$1,0))&lt;&gt;"",INDEX(J!$A$1:$ZZ$200,MATCH($A108,J!$A$1:$A$200,0),MATCH(F$8,J!$A$1:$ZZ$1,0)),""),"")</f>
        <v>0.93511562514959889</v>
      </c>
      <c r="G108" s="45">
        <f>IFERROR(IF(INDEX(J!$A$1:$ZZ$200,MATCH($A108,J!$A$1:$A$200,0),MATCH(G$8,J!$A$1:$ZZ$1,0))&lt;&gt;"",INDEX(J!$A$1:$ZZ$200,MATCH($A108,J!$A$1:$A$200,0),MATCH(G$8,J!$A$1:$ZZ$1,0)),""),"")</f>
        <v>0.50227512917971007</v>
      </c>
      <c r="H108" s="45">
        <f>IFERROR(IF(INDEX(J!$A$1:$ZZ$200,MATCH($A108,J!$A$1:$A$200,0),MATCH(H$8,J!$A$1:$ZZ$1,0))&lt;&gt;"",INDEX(J!$A$1:$ZZ$200,MATCH($A108,J!$A$1:$A$200,0),MATCH(H$8,J!$A$1:$ZZ$1,0)),""),"")</f>
        <v>-7.9812650466265039E-2</v>
      </c>
      <c r="I108" s="45">
        <f>IFERROR(IF(INDEX(J!$A$1:$ZZ$200,MATCH($A108,J!$A$1:$A$200,0),MATCH(I$8,J!$A$1:$ZZ$1,0))&lt;&gt;"",INDEX(J!$A$1:$ZZ$200,MATCH($A108,J!$A$1:$A$200,0),MATCH(I$8,J!$A$1:$ZZ$1,0)),""),"")</f>
        <v>0.26823490814291517</v>
      </c>
      <c r="J108" s="46">
        <f>IFERROR(IF(INDEX(J!$A$1:$ZZ$200,MATCH($A108,J!$A$1:$A$200,0),MATCH(J$8,J!$A$1:$ZZ$1,0))&lt;&gt;"",INDEX(J!$A$1:$ZZ$200,MATCH($A108,J!$A$1:$A$200,0),MATCH(J$8,J!$A$1:$ZZ$1,0)),""),"")</f>
        <v>0.24441823829323872</v>
      </c>
      <c r="K108" s="10"/>
      <c r="L108" s="43" t="str">
        <f>IF(L107&lt;&gt;"",IF(INDEX(J!$A$1:$ZZ$200,MATCH(L107+1,J!$A$1:$A$200,0),MATCH(M$8,J!$A$1:$ZZ$1,0))&lt;&gt;"",L107+1,""),"")</f>
        <v/>
      </c>
      <c r="M108" s="45" t="str">
        <f>IFERROR(IF(INDEX(J!$A$1:$ZZ$200,MATCH($A108,J!$A$1:$A$200,0),MATCH(M$8,J!$A$1:$ZZ$1,0))&lt;&gt;"",INDEX(J!$A$1:$ZZ$200,MATCH($A108,J!$A$1:$A$200,0),MATCH(M$8,J!$A$1:$ZZ$1,0)),""),"")</f>
        <v/>
      </c>
      <c r="N108" s="45" t="str">
        <f>IFERROR(IF(INDEX(J!$A$1:$ZZ$200,MATCH($A108,J!$A$1:$A$200,0),MATCH(N$8,J!$A$1:$ZZ$1,0))&lt;&gt;"",INDEX(J!$A$1:$ZZ$200,MATCH($A108,J!$A$1:$A$200,0),MATCH(N$8,J!$A$1:$ZZ$1,0)),""),"")</f>
        <v/>
      </c>
      <c r="O108" s="45" t="str">
        <f>IFERROR(IF(INDEX(J!$A$1:$ZZ$200,MATCH($A108,J!$A$1:$A$200,0),MATCH(O$8,J!$A$1:$ZZ$1,0))&lt;&gt;"",INDEX(J!$A$1:$ZZ$200,MATCH($A108,J!$A$1:$A$200,0),MATCH(O$8,J!$A$1:$ZZ$1,0)),""),"")</f>
        <v/>
      </c>
      <c r="P108" s="10"/>
      <c r="Q108" s="43">
        <f>IF(Q107&lt;&gt;"",IF(INDEX(J!$A$1:$ZZ$200,MATCH(Q107+1,J!$A$1:$A$200,0),MATCH(R$8,J!$A$1:$ZZ$1,0))&lt;&gt;"",Q107+1,""),"")</f>
        <v>2067</v>
      </c>
      <c r="R108" s="45">
        <f>IFERROR(IF(INDEX(J!$A$1:$ZZ$200,MATCH($A108,J!$A$1:$A$200,0),MATCH(R$8,J!$A$1:$ZZ$1,0))&lt;&gt;"",INDEX(J!$A$1:$ZZ$200,MATCH($A108,J!$A$1:$A$200,0),MATCH(R$8,J!$A$1:$ZZ$1,0)),""),"")</f>
        <v>2.39625402518688</v>
      </c>
      <c r="S108" s="45">
        <f>IFERROR(IF(INDEX(J!$A$1:$ZZ$200,MATCH($A108,J!$A$1:$A$200,0),MATCH(S$8,J!$A$1:$ZZ$1,0))&lt;&gt;"",INDEX(J!$A$1:$ZZ$200,MATCH($A108,J!$A$1:$A$200,0),MATCH(S$8,J!$A$1:$ZZ$1,0)),""),"")</f>
        <v>74.287354976775305</v>
      </c>
      <c r="T108" s="45">
        <f>IFERROR(IF(INDEX(J!$A$1:$ZZ$200,MATCH($A108,J!$A$1:$A$200,0),MATCH(T$8,J!$A$1:$ZZ$1,0))&lt;&gt;"",INDEX(J!$A$1:$ZZ$200,MATCH($A108,J!$A$1:$A$200,0),MATCH(T$8,J!$A$1:$ZZ$1,0)),""),"")</f>
        <v>39.851879035676859</v>
      </c>
      <c r="U108" s="45">
        <f>IFERROR(IF(INDEX(J!$A$1:$ZZ$200,MATCH($A108,J!$A$1:$A$200,0),MATCH(U$8,J!$A$1:$ZZ$1,0))&lt;&gt;"",INDEX(J!$A$1:$ZZ$200,MATCH($A108,J!$A$1:$A$200,0),MATCH(U$8,J!$A$1:$ZZ$1,0)),""),"")</f>
        <v>8.3353314848134445</v>
      </c>
    </row>
    <row r="109" spans="1:21">
      <c r="A109" s="43">
        <f>IF(A108&lt;&gt;"",IF(INDEX(J!$A$1:$ZZ$200,MATCH(A108+1,J!$A$1:$A$200,0),MATCH(B$8,J!$A$1:$ZZ$1,0))&lt;&gt;"",A108+1,""),"")</f>
        <v>2068</v>
      </c>
      <c r="B109" s="44">
        <f>IFERROR(IF(INDEX(J!$A$1:$ZZ$200,MATCH($A109,J!$A$1:$A$200,0),MATCH(B$8,J!$A$1:$ZZ$1,0))&lt;&gt;"",INDEX(J!$A$1:$ZZ$200,MATCH($A109,J!$A$1:$A$200,0),MATCH(B$8,J!$A$1:$ZZ$1,0)),""),"")</f>
        <v>4451.1374686282725</v>
      </c>
      <c r="C109" s="45">
        <f>IFERROR(IF(INDEX(J!$A$1:$ZZ$200,MATCH($A109,J!$A$1:$A$200,0),MATCH(C$8,J!$A$1:$ZZ$1,0))&lt;&gt;"",INDEX(J!$A$1:$ZZ$200,MATCH($A109,J!$A$1:$A$200,0),MATCH(C$8,J!$A$1:$ZZ$1,0)),""),"")</f>
        <v>53.864712727922893</v>
      </c>
      <c r="D109" s="10"/>
      <c r="E109" s="43">
        <f>IF(E108&lt;&gt;"",IF(INDEX(J!$A$1:$ZZ$200,MATCH(E108+1,J!$A$1:$A$200,0),MATCH(F$8,J!$A$1:$ZZ$1,0))&lt;&gt;"",E108+1,""),"")</f>
        <v>2068</v>
      </c>
      <c r="F109" s="45">
        <f>IFERROR(IF(INDEX(J!$A$1:$ZZ$200,MATCH($A109,J!$A$1:$A$200,0),MATCH(F$8,J!$A$1:$ZZ$1,0))&lt;&gt;"",INDEX(J!$A$1:$ZZ$200,MATCH($A109,J!$A$1:$A$200,0),MATCH(F$8,J!$A$1:$ZZ$1,0)),""),"")</f>
        <v>0.95655082912110168</v>
      </c>
      <c r="G109" s="45">
        <f>IFERROR(IF(INDEX(J!$A$1:$ZZ$200,MATCH($A109,J!$A$1:$A$200,0),MATCH(G$8,J!$A$1:$ZZ$1,0))&lt;&gt;"",INDEX(J!$A$1:$ZZ$200,MATCH($A109,J!$A$1:$A$200,0),MATCH(G$8,J!$A$1:$ZZ$1,0)),""),"")</f>
        <v>0.50705470170456124</v>
      </c>
      <c r="H109" s="45">
        <f>IFERROR(IF(INDEX(J!$A$1:$ZZ$200,MATCH($A109,J!$A$1:$A$200,0),MATCH(H$8,J!$A$1:$ZZ$1,0))&lt;&gt;"",INDEX(J!$A$1:$ZZ$200,MATCH($A109,J!$A$1:$A$200,0),MATCH(H$8,J!$A$1:$ZZ$1,0)),""),"")</f>
        <v>-5.4570945997156742E-2</v>
      </c>
      <c r="I109" s="45">
        <f>IFERROR(IF(INDEX(J!$A$1:$ZZ$200,MATCH($A109,J!$A$1:$A$200,0),MATCH(I$8,J!$A$1:$ZZ$1,0))&lt;&gt;"",INDEX(J!$A$1:$ZZ$200,MATCH($A109,J!$A$1:$A$200,0),MATCH(I$8,J!$A$1:$ZZ$1,0)),""),"")</f>
        <v>0.26786066213992399</v>
      </c>
      <c r="J109" s="46">
        <f>IFERROR(IF(INDEX(J!$A$1:$ZZ$200,MATCH($A109,J!$A$1:$A$200,0),MATCH(J$8,J!$A$1:$ZZ$1,0))&lt;&gt;"",INDEX(J!$A$1:$ZZ$200,MATCH($A109,J!$A$1:$A$200,0),MATCH(J$8,J!$A$1:$ZZ$1,0)),""),"")</f>
        <v>0.23620641127377318</v>
      </c>
      <c r="K109" s="10"/>
      <c r="L109" s="43" t="str">
        <f>IF(L108&lt;&gt;"",IF(INDEX(J!$A$1:$ZZ$200,MATCH(L108+1,J!$A$1:$A$200,0),MATCH(M$8,J!$A$1:$ZZ$1,0))&lt;&gt;"",L108+1,""),"")</f>
        <v/>
      </c>
      <c r="M109" s="45" t="str">
        <f>IFERROR(IF(INDEX(J!$A$1:$ZZ$200,MATCH($A109,J!$A$1:$A$200,0),MATCH(M$8,J!$A$1:$ZZ$1,0))&lt;&gt;"",INDEX(J!$A$1:$ZZ$200,MATCH($A109,J!$A$1:$A$200,0),MATCH(M$8,J!$A$1:$ZZ$1,0)),""),"")</f>
        <v/>
      </c>
      <c r="N109" s="45" t="str">
        <f>IFERROR(IF(INDEX(J!$A$1:$ZZ$200,MATCH($A109,J!$A$1:$A$200,0),MATCH(N$8,J!$A$1:$ZZ$1,0))&lt;&gt;"",INDEX(J!$A$1:$ZZ$200,MATCH($A109,J!$A$1:$A$200,0),MATCH(N$8,J!$A$1:$ZZ$1,0)),""),"")</f>
        <v/>
      </c>
      <c r="O109" s="45" t="str">
        <f>IFERROR(IF(INDEX(J!$A$1:$ZZ$200,MATCH($A109,J!$A$1:$A$200,0),MATCH(O$8,J!$A$1:$ZZ$1,0))&lt;&gt;"",INDEX(J!$A$1:$ZZ$200,MATCH($A109,J!$A$1:$A$200,0),MATCH(O$8,J!$A$1:$ZZ$1,0)),""),"")</f>
        <v/>
      </c>
      <c r="P109" s="10"/>
      <c r="Q109" s="43">
        <f>IF(Q108&lt;&gt;"",IF(INDEX(J!$A$1:$ZZ$200,MATCH(Q108+1,J!$A$1:$A$200,0),MATCH(R$8,J!$A$1:$ZZ$1,0))&lt;&gt;"",Q108+1,""),"")</f>
        <v>2068</v>
      </c>
      <c r="R109" s="45">
        <f>IFERROR(IF(INDEX(J!$A$1:$ZZ$200,MATCH($A109,J!$A$1:$A$200,0),MATCH(R$8,J!$A$1:$ZZ$1,0))&lt;&gt;"",INDEX(J!$A$1:$ZZ$200,MATCH($A109,J!$A$1:$A$200,0),MATCH(R$8,J!$A$1:$ZZ$1,0)),""),"")</f>
        <v>2.390187010784679</v>
      </c>
      <c r="S109" s="45">
        <f>IFERROR(IF(INDEX(J!$A$1:$ZZ$200,MATCH($A109,J!$A$1:$A$200,0),MATCH(S$8,J!$A$1:$ZZ$1,0))&lt;&gt;"",INDEX(J!$A$1:$ZZ$200,MATCH($A109,J!$A$1:$A$200,0),MATCH(S$8,J!$A$1:$ZZ$1,0)),""),"")</f>
        <v>74.498420140171319</v>
      </c>
      <c r="T109" s="45">
        <f>IFERROR(IF(INDEX(J!$A$1:$ZZ$200,MATCH($A109,J!$A$1:$A$200,0),MATCH(T$8,J!$A$1:$ZZ$1,0))&lt;&gt;"",INDEX(J!$A$1:$ZZ$200,MATCH($A109,J!$A$1:$A$200,0),MATCH(T$8,J!$A$1:$ZZ$1,0)),""),"")</f>
        <v>39.838503929818344</v>
      </c>
      <c r="U109" s="45">
        <f>IFERROR(IF(INDEX(J!$A$1:$ZZ$200,MATCH($A109,J!$A$1:$A$200,0),MATCH(U$8,J!$A$1:$ZZ$1,0))&lt;&gt;"",INDEX(J!$A$1:$ZZ$200,MATCH($A109,J!$A$1:$A$200,0),MATCH(U$8,J!$A$1:$ZZ$1,0)),""),"")</f>
        <v>8.3270553255397175</v>
      </c>
    </row>
    <row r="110" spans="1:21">
      <c r="A110" s="43">
        <f>IF(A109&lt;&gt;"",IF(INDEX(J!$A$1:$ZZ$200,MATCH(A109+1,J!$A$1:$A$200,0),MATCH(B$8,J!$A$1:$ZZ$1,0))&lt;&gt;"",A109+1,""),"")</f>
        <v>2069</v>
      </c>
      <c r="B110" s="44">
        <f>IFERROR(IF(INDEX(J!$A$1:$ZZ$200,MATCH($A110,J!$A$1:$A$200,0),MATCH(B$8,J!$A$1:$ZZ$1,0))&lt;&gt;"",INDEX(J!$A$1:$ZZ$200,MATCH($A110,J!$A$1:$A$200,0),MATCH(B$8,J!$A$1:$ZZ$1,0)),""),"")</f>
        <v>4497.9535302763925</v>
      </c>
      <c r="C110" s="45">
        <f>IFERROR(IF(INDEX(J!$A$1:$ZZ$200,MATCH($A110,J!$A$1:$A$200,0),MATCH(C$8,J!$A$1:$ZZ$1,0))&lt;&gt;"",INDEX(J!$A$1:$ZZ$200,MATCH($A110,J!$A$1:$A$200,0),MATCH(C$8,J!$A$1:$ZZ$1,0)),""),"")</f>
        <v>54.442976871498395</v>
      </c>
      <c r="D110" s="10"/>
      <c r="E110" s="43">
        <f>IF(E109&lt;&gt;"",IF(INDEX(J!$A$1:$ZZ$200,MATCH(E109+1,J!$A$1:$A$200,0),MATCH(F$8,J!$A$1:$ZZ$1,0))&lt;&gt;"",E109+1,""),"")</f>
        <v>2069</v>
      </c>
      <c r="F110" s="45">
        <f>IFERROR(IF(INDEX(J!$A$1:$ZZ$200,MATCH($A110,J!$A$1:$A$200,0),MATCH(F$8,J!$A$1:$ZZ$1,0))&lt;&gt;"",INDEX(J!$A$1:$ZZ$200,MATCH($A110,J!$A$1:$A$200,0),MATCH(F$8,J!$A$1:$ZZ$1,0)),""),"")</f>
        <v>0.98467814298140588</v>
      </c>
      <c r="G110" s="45">
        <f>IFERROR(IF(INDEX(J!$A$1:$ZZ$200,MATCH($A110,J!$A$1:$A$200,0),MATCH(G$8,J!$A$1:$ZZ$1,0))&lt;&gt;"",INDEX(J!$A$1:$ZZ$200,MATCH($A110,J!$A$1:$A$200,0),MATCH(G$8,J!$A$1:$ZZ$1,0)),""),"")</f>
        <v>0.51141256246056277</v>
      </c>
      <c r="H110" s="45">
        <f>IFERROR(IF(INDEX(J!$A$1:$ZZ$200,MATCH($A110,J!$A$1:$A$200,0),MATCH(H$8,J!$A$1:$ZZ$1,0))&lt;&gt;"",INDEX(J!$A$1:$ZZ$200,MATCH($A110,J!$A$1:$A$200,0),MATCH(H$8,J!$A$1:$ZZ$1,0)),""),"")</f>
        <v>-3.6838042767494701E-2</v>
      </c>
      <c r="I110" s="45">
        <f>IFERROR(IF(INDEX(J!$A$1:$ZZ$200,MATCH($A110,J!$A$1:$A$200,0),MATCH(I$8,J!$A$1:$ZZ$1,0))&lt;&gt;"",INDEX(J!$A$1:$ZZ$200,MATCH($A110,J!$A$1:$A$200,0),MATCH(I$8,J!$A$1:$ZZ$1,0)),""),"")</f>
        <v>0.26867813072732361</v>
      </c>
      <c r="J110" s="46">
        <f>IFERROR(IF(INDEX(J!$A$1:$ZZ$200,MATCH($A110,J!$A$1:$A$200,0),MATCH(J$8,J!$A$1:$ZZ$1,0))&lt;&gt;"",INDEX(J!$A$1:$ZZ$200,MATCH($A110,J!$A$1:$A$200,0),MATCH(J$8,J!$A$1:$ZZ$1,0)),""),"")</f>
        <v>0.2414254925610142</v>
      </c>
      <c r="K110" s="10"/>
      <c r="L110" s="43" t="str">
        <f>IF(L109&lt;&gt;"",IF(INDEX(J!$A$1:$ZZ$200,MATCH(L109+1,J!$A$1:$A$200,0),MATCH(M$8,J!$A$1:$ZZ$1,0))&lt;&gt;"",L109+1,""),"")</f>
        <v/>
      </c>
      <c r="M110" s="45" t="str">
        <f>IFERROR(IF(INDEX(J!$A$1:$ZZ$200,MATCH($A110,J!$A$1:$A$200,0),MATCH(M$8,J!$A$1:$ZZ$1,0))&lt;&gt;"",INDEX(J!$A$1:$ZZ$200,MATCH($A110,J!$A$1:$A$200,0),MATCH(M$8,J!$A$1:$ZZ$1,0)),""),"")</f>
        <v/>
      </c>
      <c r="N110" s="45" t="str">
        <f>IFERROR(IF(INDEX(J!$A$1:$ZZ$200,MATCH($A110,J!$A$1:$A$200,0),MATCH(N$8,J!$A$1:$ZZ$1,0))&lt;&gt;"",INDEX(J!$A$1:$ZZ$200,MATCH($A110,J!$A$1:$A$200,0),MATCH(N$8,J!$A$1:$ZZ$1,0)),""),"")</f>
        <v/>
      </c>
      <c r="O110" s="45" t="str">
        <f>IFERROR(IF(INDEX(J!$A$1:$ZZ$200,MATCH($A110,J!$A$1:$A$200,0),MATCH(O$8,J!$A$1:$ZZ$1,0))&lt;&gt;"",INDEX(J!$A$1:$ZZ$200,MATCH($A110,J!$A$1:$A$200,0),MATCH(O$8,J!$A$1:$ZZ$1,0)),""),"")</f>
        <v/>
      </c>
      <c r="P110" s="10"/>
      <c r="Q110" s="43">
        <f>IF(Q109&lt;&gt;"",IF(INDEX(J!$A$1:$ZZ$200,MATCH(Q109+1,J!$A$1:$A$200,0),MATCH(R$8,J!$A$1:$ZZ$1,0))&lt;&gt;"",Q109+1,""),"")</f>
        <v>2069</v>
      </c>
      <c r="R110" s="45">
        <f>IFERROR(IF(INDEX(J!$A$1:$ZZ$200,MATCH($A110,J!$A$1:$A$200,0),MATCH(R$8,J!$A$1:$ZZ$1,0))&lt;&gt;"",INDEX(J!$A$1:$ZZ$200,MATCH($A110,J!$A$1:$A$200,0),MATCH(R$8,J!$A$1:$ZZ$1,0)),""),"")</f>
        <v>2.3870807709558184</v>
      </c>
      <c r="S110" s="45">
        <f>IFERROR(IF(INDEX(J!$A$1:$ZZ$200,MATCH($A110,J!$A$1:$A$200,0),MATCH(S$8,J!$A$1:$ZZ$1,0))&lt;&gt;"",INDEX(J!$A$1:$ZZ$200,MATCH($A110,J!$A$1:$A$200,0),MATCH(S$8,J!$A$1:$ZZ$1,0)),""),"")</f>
        <v>74.721428565830919</v>
      </c>
      <c r="T110" s="45">
        <f>IFERROR(IF(INDEX(J!$A$1:$ZZ$200,MATCH($A110,J!$A$1:$A$200,0),MATCH(T$8,J!$A$1:$ZZ$1,0))&lt;&gt;"",INDEX(J!$A$1:$ZZ$200,MATCH($A110,J!$A$1:$A$200,0),MATCH(T$8,J!$A$1:$ZZ$1,0)),""),"")</f>
        <v>39.831956872145049</v>
      </c>
      <c r="U110" s="45">
        <f>IFERROR(IF(INDEX(J!$A$1:$ZZ$200,MATCH($A110,J!$A$1:$A$200,0),MATCH(U$8,J!$A$1:$ZZ$1,0))&lt;&gt;"",INDEX(J!$A$1:$ZZ$200,MATCH($A110,J!$A$1:$A$200,0),MATCH(U$8,J!$A$1:$ZZ$1,0)),""),"")</f>
        <v>8.3239988852536442</v>
      </c>
    </row>
    <row r="111" spans="1:21">
      <c r="A111" s="64">
        <f>IF(A110&lt;&gt;"",IF(INDEX(J!$A$1:$ZZ$200,MATCH(A110+1,J!$A$1:$A$200,0),MATCH(B$8,J!$A$1:$ZZ$1,0))&lt;&gt;"",A110+1,""),"")</f>
        <v>2070</v>
      </c>
      <c r="B111" s="65">
        <f>IFERROR(IF(INDEX(J!$A$1:$ZZ$200,MATCH($A111,J!$A$1:$A$200,0),MATCH(B$8,J!$A$1:$ZZ$1,0))&lt;&gt;"",INDEX(J!$A$1:$ZZ$200,MATCH($A111,J!$A$1:$A$200,0),MATCH(B$8,J!$A$1:$ZZ$1,0)),""),"")</f>
        <v>4544.4373926271392</v>
      </c>
      <c r="C111" s="66">
        <f>IFERROR(IF(INDEX(J!$A$1:$ZZ$200,MATCH($A111,J!$A$1:$A$200,0),MATCH(C$8,J!$A$1:$ZZ$1,0))&lt;&gt;"",INDEX(J!$A$1:$ZZ$200,MATCH($A111,J!$A$1:$A$200,0),MATCH(C$8,J!$A$1:$ZZ$1,0)),""),"")</f>
        <v>55.017535062156803</v>
      </c>
      <c r="D111" s="10"/>
      <c r="E111" s="64">
        <f>IF(E110&lt;&gt;"",IF(INDEX(J!$A$1:$ZZ$200,MATCH(E110+1,J!$A$1:$A$200,0),MATCH(F$8,J!$A$1:$ZZ$1,0))&lt;&gt;"",E110+1,""),"")</f>
        <v>2070</v>
      </c>
      <c r="F111" s="66">
        <f>IFERROR(IF(INDEX(J!$A$1:$ZZ$200,MATCH($A111,J!$A$1:$A$200,0),MATCH(F$8,J!$A$1:$ZZ$1,0))&lt;&gt;"",INDEX(J!$A$1:$ZZ$200,MATCH($A111,J!$A$1:$A$200,0),MATCH(F$8,J!$A$1:$ZZ$1,0)),""),"")</f>
        <v>0.98898114405120219</v>
      </c>
      <c r="G111" s="66">
        <f>IFERROR(IF(INDEX(J!$A$1:$ZZ$200,MATCH($A111,J!$A$1:$A$200,0),MATCH(G$8,J!$A$1:$ZZ$1,0))&lt;&gt;"",INDEX(J!$A$1:$ZZ$200,MATCH($A111,J!$A$1:$A$200,0),MATCH(G$8,J!$A$1:$ZZ$1,0)),""),"")</f>
        <v>0.51603486598559356</v>
      </c>
      <c r="H111" s="66">
        <f>IFERROR(IF(INDEX(J!$A$1:$ZZ$200,MATCH($A111,J!$A$1:$A$200,0),MATCH(H$8,J!$A$1:$ZZ$1,0))&lt;&gt;"",INDEX(J!$A$1:$ZZ$200,MATCH($A111,J!$A$1:$A$200,0),MATCH(H$8,J!$A$1:$ZZ$1,0)),""),"")</f>
        <v>-3.8455702111746176E-2</v>
      </c>
      <c r="I111" s="66">
        <f>IFERROR(IF(INDEX(J!$A$1:$ZZ$200,MATCH($A111,J!$A$1:$A$200,0),MATCH(I$8,J!$A$1:$ZZ$1,0))&lt;&gt;"",INDEX(J!$A$1:$ZZ$200,MATCH($A111,J!$A$1:$A$200,0),MATCH(I$8,J!$A$1:$ZZ$1,0)),""),"")</f>
        <v>0.2679906210718741</v>
      </c>
      <c r="J111" s="47">
        <f>IFERROR(IF(INDEX(J!$A$1:$ZZ$200,MATCH($A111,J!$A$1:$A$200,0),MATCH(J$8,J!$A$1:$ZZ$1,0))&lt;&gt;"",INDEX(J!$A$1:$ZZ$200,MATCH($A111,J!$A$1:$A$200,0),MATCH(J$8,J!$A$1:$ZZ$1,0)),""),"")</f>
        <v>0.24341135910548073</v>
      </c>
      <c r="K111" s="10"/>
      <c r="L111" s="43" t="str">
        <f>IF(L110&lt;&gt;"",IF(INDEX(J!$A$1:$ZZ$200,MATCH(L110+1,J!$A$1:$A$200,0),MATCH(M$8,J!$A$1:$ZZ$1,0))&lt;&gt;"",L110+1,""),"")</f>
        <v/>
      </c>
      <c r="M111" s="45" t="str">
        <f>IFERROR(IF(INDEX(J!$A$1:$ZZ$200,MATCH($A111,J!$A$1:$A$200,0),MATCH(M$8,J!$A$1:$ZZ$1,0))&lt;&gt;"",INDEX(J!$A$1:$ZZ$200,MATCH($A111,J!$A$1:$A$200,0),MATCH(M$8,J!$A$1:$ZZ$1,0)),""),"")</f>
        <v/>
      </c>
      <c r="N111" s="45" t="str">
        <f>IFERROR(IF(INDEX(J!$A$1:$ZZ$200,MATCH($A111,J!$A$1:$A$200,0),MATCH(N$8,J!$A$1:$ZZ$1,0))&lt;&gt;"",INDEX(J!$A$1:$ZZ$200,MATCH($A111,J!$A$1:$A$200,0),MATCH(N$8,J!$A$1:$ZZ$1,0)),""),"")</f>
        <v/>
      </c>
      <c r="O111" s="45" t="str">
        <f>IFERROR(IF(INDEX(J!$A$1:$ZZ$200,MATCH($A111,J!$A$1:$A$200,0),MATCH(O$8,J!$A$1:$ZZ$1,0))&lt;&gt;"",INDEX(J!$A$1:$ZZ$200,MATCH($A111,J!$A$1:$A$200,0),MATCH(O$8,J!$A$1:$ZZ$1,0)),""),"")</f>
        <v/>
      </c>
      <c r="P111" s="10"/>
      <c r="Q111" s="64">
        <f>IF(Q110&lt;&gt;"",IF(INDEX(J!$A$1:$ZZ$200,MATCH(Q110+1,J!$A$1:$A$200,0),MATCH(R$8,J!$A$1:$ZZ$1,0))&lt;&gt;"",Q110+1,""),"")</f>
        <v>2070</v>
      </c>
      <c r="R111" s="66">
        <f>IFERROR(IF(INDEX(J!$A$1:$ZZ$200,MATCH($A111,J!$A$1:$A$200,0),MATCH(R$8,J!$A$1:$ZZ$1,0))&lt;&gt;"",INDEX(J!$A$1:$ZZ$200,MATCH($A111,J!$A$1:$A$200,0),MATCH(R$8,J!$A$1:$ZZ$1,0)),""),"")</f>
        <v>2.381500983449337</v>
      </c>
      <c r="S111" s="66">
        <f>IFERROR(IF(INDEX(J!$A$1:$ZZ$200,MATCH($A111,J!$A$1:$A$200,0),MATCH(S$8,J!$A$1:$ZZ$1,0))&lt;&gt;"",INDEX(J!$A$1:$ZZ$200,MATCH($A111,J!$A$1:$A$200,0),MATCH(S$8,J!$A$1:$ZZ$1,0)),""),"")</f>
        <v>74.931249018845364</v>
      </c>
      <c r="T111" s="66">
        <f>IFERROR(IF(INDEX(J!$A$1:$ZZ$200,MATCH($A111,J!$A$1:$A$200,0),MATCH(T$8,J!$A$1:$ZZ$1,0))&lt;&gt;"",INDEX(J!$A$1:$ZZ$200,MATCH($A111,J!$A$1:$A$200,0),MATCH(T$8,J!$A$1:$ZZ$1,0)),""),"")</f>
        <v>39.851038429778505</v>
      </c>
      <c r="U111" s="66">
        <f>IFERROR(IF(INDEX(J!$A$1:$ZZ$200,MATCH($A111,J!$A$1:$A$200,0),MATCH(U$8,J!$A$1:$ZZ$1,0))&lt;&gt;"",INDEX(J!$A$1:$ZZ$200,MATCH($A111,J!$A$1:$A$200,0),MATCH(U$8,J!$A$1:$ZZ$1,0)),""),"")</f>
        <v>8.3368861614106642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67"/>
      <c r="M112" s="67"/>
      <c r="N112" s="67"/>
      <c r="O112" s="67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67"/>
      <c r="M113" s="67"/>
      <c r="N113" s="67"/>
      <c r="O113" s="67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67"/>
      <c r="M114" s="67"/>
      <c r="N114" s="67"/>
      <c r="O114" s="67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67"/>
      <c r="M115" s="67"/>
      <c r="N115" s="67"/>
      <c r="O115" s="67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67"/>
      <c r="M116" s="67"/>
      <c r="N116" s="67"/>
      <c r="O116" s="67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67"/>
      <c r="M117" s="67"/>
      <c r="N117" s="67"/>
      <c r="O117" s="67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67"/>
      <c r="M118" s="67"/>
      <c r="N118" s="67"/>
      <c r="O118" s="67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67"/>
      <c r="M119" s="67"/>
      <c r="N119" s="67"/>
      <c r="O119" s="67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67"/>
      <c r="M120" s="67"/>
      <c r="N120" s="67"/>
      <c r="O120" s="67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67"/>
      <c r="M121" s="67"/>
      <c r="N121" s="67"/>
      <c r="O121" s="67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67"/>
      <c r="M122" s="67"/>
      <c r="N122" s="67"/>
      <c r="O122" s="67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67"/>
      <c r="M123" s="67"/>
      <c r="N123" s="67"/>
      <c r="O123" s="67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67"/>
      <c r="M124" s="67"/>
      <c r="N124" s="67"/>
      <c r="O124" s="67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67"/>
      <c r="M125" s="67"/>
      <c r="N125" s="67"/>
      <c r="O125" s="67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67"/>
      <c r="M126" s="67"/>
      <c r="N126" s="67"/>
      <c r="O126" s="67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67"/>
      <c r="M127" s="67"/>
      <c r="N127" s="67"/>
      <c r="O127" s="67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67"/>
      <c r="M128" s="67"/>
      <c r="N128" s="67"/>
      <c r="O128" s="67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67"/>
      <c r="M129" s="67"/>
      <c r="N129" s="67"/>
      <c r="O129" s="67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67"/>
      <c r="M130" s="67"/>
      <c r="N130" s="67"/>
      <c r="O130" s="67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67"/>
      <c r="M131" s="67"/>
      <c r="N131" s="67"/>
      <c r="O131" s="67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67"/>
      <c r="M132" s="67"/>
      <c r="N132" s="67"/>
      <c r="O132" s="67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67"/>
      <c r="M133" s="67"/>
      <c r="N133" s="67"/>
      <c r="O133" s="67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67"/>
      <c r="M134" s="67"/>
      <c r="N134" s="67"/>
      <c r="O134" s="67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67"/>
      <c r="M135" s="67"/>
      <c r="N135" s="67"/>
      <c r="O135" s="67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67"/>
      <c r="M136" s="67"/>
      <c r="N136" s="67"/>
      <c r="O136" s="67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67"/>
      <c r="M137" s="67"/>
      <c r="N137" s="67"/>
      <c r="O137" s="67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67"/>
      <c r="M138" s="67"/>
      <c r="N138" s="67"/>
      <c r="O138" s="67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67"/>
      <c r="M139" s="67"/>
      <c r="N139" s="67"/>
      <c r="O139" s="67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67"/>
      <c r="M140" s="67"/>
      <c r="N140" s="67"/>
      <c r="O140" s="67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67"/>
      <c r="M141" s="67"/>
      <c r="N141" s="67"/>
      <c r="O141" s="67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67"/>
      <c r="M142" s="67"/>
      <c r="N142" s="67"/>
      <c r="O142" s="67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67"/>
      <c r="M143" s="67"/>
      <c r="N143" s="67"/>
      <c r="O143" s="67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67"/>
      <c r="M144" s="67"/>
      <c r="N144" s="67"/>
      <c r="O144" s="67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67"/>
      <c r="M145" s="67"/>
      <c r="N145" s="67"/>
      <c r="O145" s="67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67"/>
      <c r="M146" s="67"/>
      <c r="N146" s="67"/>
      <c r="O146" s="67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67"/>
      <c r="M147" s="67"/>
      <c r="N147" s="67"/>
      <c r="O147" s="67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67"/>
      <c r="M148" s="67"/>
      <c r="N148" s="67"/>
      <c r="O148" s="67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67"/>
      <c r="M149" s="67"/>
      <c r="N149" s="67"/>
      <c r="O149" s="67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67"/>
      <c r="M150" s="67"/>
      <c r="N150" s="67"/>
      <c r="O150" s="67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67"/>
      <c r="M151" s="67"/>
      <c r="N151" s="67"/>
      <c r="O151" s="67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67"/>
      <c r="M152" s="67"/>
      <c r="N152" s="67"/>
      <c r="O152" s="67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67"/>
      <c r="M153" s="67"/>
      <c r="N153" s="67"/>
      <c r="O153" s="67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67"/>
      <c r="M154" s="67"/>
      <c r="N154" s="67"/>
      <c r="O154" s="67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67"/>
      <c r="M155" s="67"/>
      <c r="N155" s="67"/>
      <c r="O155" s="67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67"/>
      <c r="M156" s="67"/>
      <c r="N156" s="67"/>
      <c r="O156" s="67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67"/>
      <c r="M157" s="67"/>
      <c r="N157" s="67"/>
      <c r="O157" s="67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67"/>
      <c r="M158" s="67"/>
      <c r="N158" s="67"/>
      <c r="O158" s="67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67"/>
      <c r="M159" s="67"/>
      <c r="N159" s="67"/>
      <c r="O159" s="67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67"/>
      <c r="M160" s="67"/>
      <c r="N160" s="67"/>
      <c r="O160" s="67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67"/>
      <c r="M161" s="67"/>
      <c r="N161" s="67"/>
      <c r="O161" s="67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67"/>
      <c r="M162" s="67"/>
      <c r="N162" s="67"/>
      <c r="O162" s="67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67"/>
      <c r="M163" s="67"/>
      <c r="N163" s="67"/>
      <c r="O163" s="67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67"/>
      <c r="M164" s="67"/>
      <c r="N164" s="67"/>
      <c r="O164" s="67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67"/>
      <c r="M165" s="67"/>
      <c r="N165" s="67"/>
      <c r="O165" s="67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67"/>
      <c r="M166" s="67"/>
      <c r="N166" s="67"/>
      <c r="O166" s="67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67"/>
      <c r="M167" s="67"/>
      <c r="N167" s="67"/>
      <c r="O167" s="67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67"/>
      <c r="M168" s="67"/>
      <c r="N168" s="67"/>
      <c r="O168" s="67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67"/>
      <c r="M169" s="67"/>
      <c r="N169" s="67"/>
      <c r="O169" s="67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67"/>
      <c r="M170" s="67"/>
      <c r="N170" s="67"/>
      <c r="O170" s="67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67"/>
      <c r="M171" s="67"/>
      <c r="N171" s="67"/>
      <c r="O171" s="67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67"/>
      <c r="M172" s="67"/>
      <c r="N172" s="67"/>
      <c r="O172" s="67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67"/>
      <c r="M173" s="67"/>
      <c r="N173" s="67"/>
      <c r="O173" s="67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67"/>
      <c r="M174" s="67"/>
      <c r="N174" s="67"/>
      <c r="O174" s="67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67"/>
      <c r="M175" s="67"/>
      <c r="N175" s="67"/>
      <c r="O175" s="67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67"/>
      <c r="M176" s="67"/>
      <c r="N176" s="67"/>
      <c r="O176" s="67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67"/>
      <c r="M177" s="67"/>
      <c r="N177" s="67"/>
      <c r="O177" s="67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67"/>
      <c r="M178" s="67"/>
      <c r="N178" s="67"/>
      <c r="O178" s="67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67"/>
      <c r="M179" s="67"/>
      <c r="N179" s="67"/>
      <c r="O179" s="67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67"/>
      <c r="M180" s="67"/>
      <c r="N180" s="67"/>
      <c r="O180" s="67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67"/>
      <c r="M181" s="67"/>
      <c r="N181" s="67"/>
      <c r="O181" s="67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67"/>
      <c r="M182" s="67"/>
      <c r="N182" s="67"/>
      <c r="O182" s="67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67"/>
      <c r="M183" s="67"/>
      <c r="N183" s="67"/>
      <c r="O183" s="67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67"/>
      <c r="M184" s="67"/>
      <c r="N184" s="67"/>
      <c r="O184" s="67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67"/>
      <c r="M185" s="67"/>
      <c r="N185" s="67"/>
      <c r="O185" s="67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67"/>
      <c r="M186" s="67"/>
      <c r="N186" s="67"/>
      <c r="O186" s="67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67"/>
      <c r="M187" s="67"/>
      <c r="N187" s="67"/>
      <c r="O187" s="67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67"/>
      <c r="M188" s="67"/>
      <c r="N188" s="67"/>
      <c r="O188" s="67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67"/>
      <c r="M189" s="67"/>
      <c r="N189" s="67"/>
      <c r="O189" s="67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67"/>
      <c r="M190" s="67"/>
      <c r="N190" s="67"/>
      <c r="O190" s="67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67"/>
      <c r="M191" s="67"/>
      <c r="N191" s="67"/>
      <c r="O191" s="67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67"/>
      <c r="M192" s="67"/>
      <c r="N192" s="67"/>
      <c r="O192" s="67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67"/>
      <c r="M193" s="67"/>
      <c r="N193" s="67"/>
      <c r="O193" s="67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67"/>
      <c r="M194" s="67"/>
      <c r="N194" s="67"/>
      <c r="O194" s="67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67"/>
      <c r="M195" s="67"/>
      <c r="N195" s="67"/>
      <c r="O195" s="67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67"/>
      <c r="M196" s="67"/>
      <c r="N196" s="67"/>
      <c r="O196" s="67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67"/>
      <c r="M197" s="67"/>
      <c r="N197" s="67"/>
      <c r="O197" s="67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67"/>
      <c r="M198" s="67"/>
      <c r="N198" s="67"/>
      <c r="O198" s="67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67"/>
      <c r="M199" s="67"/>
      <c r="N199" s="67"/>
      <c r="O199" s="67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67"/>
      <c r="M200" s="67"/>
      <c r="N200" s="67"/>
      <c r="O200" s="67"/>
      <c r="P200" s="10"/>
      <c r="Q200" s="41"/>
      <c r="R200" s="41"/>
      <c r="S200" s="41"/>
      <c r="T200" s="41"/>
      <c r="U200" s="41"/>
    </row>
  </sheetData>
  <sheetProtection algorithmName="SHA-512" hashValue="JKo9uWYxMPJ/+ZprqEWwsAQ6KDCLaKtmIbBwY0XGXe5Mc7opB9mtmKdl0oDjb5ns7xbrj9911bBy1dPdovIyjQ==" saltValue="md6bwG1jOUhG4GAc0+hdYA==" spinCount="100000" sheet="1" objects="1" scenarios="1"/>
  <mergeCells count="23">
    <mergeCell ref="A3:A6"/>
    <mergeCell ref="E3:E6"/>
    <mergeCell ref="J4:J5"/>
    <mergeCell ref="B4:B6"/>
    <mergeCell ref="C4:C6"/>
    <mergeCell ref="B3:C3"/>
    <mergeCell ref="F4:F6"/>
    <mergeCell ref="H4:H5"/>
    <mergeCell ref="I4:I5"/>
    <mergeCell ref="L3:L6"/>
    <mergeCell ref="Q3:Q6"/>
    <mergeCell ref="G4:G5"/>
    <mergeCell ref="M3:O3"/>
    <mergeCell ref="M4:M6"/>
    <mergeCell ref="N6:O6"/>
    <mergeCell ref="O4:O5"/>
    <mergeCell ref="N10:O10"/>
    <mergeCell ref="R10:U10"/>
    <mergeCell ref="R3:R6"/>
    <mergeCell ref="S3:S6"/>
    <mergeCell ref="T3:T6"/>
    <mergeCell ref="U3:U6"/>
    <mergeCell ref="N4:N5"/>
  </mergeCells>
  <conditionalFormatting sqref="J3:J111">
    <cfRule type="expression" dxfId="8" priority="2">
      <formula>$J$8=""</formula>
    </cfRule>
  </conditionalFormatting>
  <conditionalFormatting sqref="A61:C150 E61:J150 Q61:U150 L61:O150">
    <cfRule type="expression" dxfId="7" priority="1">
      <formula>A61=""</formula>
    </cfRule>
  </conditionalFormatting>
  <hyperlinks>
    <hyperlink ref="A7" location="Anmerkungen!A1" display="Anmerkung" xr:uid="{773BC976-3603-4A15-B7F9-BD01EEC000AB}"/>
    <hyperlink ref="A9" location="Anmerkungen!A4" display="Quellen" xr:uid="{9EA2B83C-FCC7-4514-8CDE-3B301AFC3F60}"/>
    <hyperlink ref="E7" location="Anmerkungen!A1" display="Anmerkung" xr:uid="{38032A01-1690-4FD3-A535-77067D9B1AD0}"/>
    <hyperlink ref="L7" location="Anmerkungen!A1" display="Anmerkung" xr:uid="{BC8260FC-8FD5-4E27-8D1C-95E1E03F783F}"/>
    <hyperlink ref="Q7" location="Anmerkungen!A1" display="Anmerkung" xr:uid="{1F0243B2-ACA9-4BFA-BAD3-5A57A214D4EB}"/>
    <hyperlink ref="E9" location="Anmerkungen!A4" display="Quellen" xr:uid="{5911F75F-9811-44C0-B87C-22B13805AEC5}"/>
    <hyperlink ref="L9" location="Anmerkungen!A4" display="Quellen" xr:uid="{396F9A5C-2A09-44F0-93F1-0410E3F8AFC6}"/>
    <hyperlink ref="Q9" location="Anmerkungen!A4" display="Quellen" xr:uid="{FFFE91D5-F9E6-49DB-BD3C-4DED68CF04E7}"/>
    <hyperlink ref="I7" location="Anmerkungen!A7" display="Anmerkungen!A7" xr:uid="{D1F32210-9F42-43C0-849B-C5853A0D4CF0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Group Box 1">
              <controlPr defaultSize="0" autoFill="0" autoPict="0">
                <anchor moveWithCells="1">
                  <from>
                    <xdr:col>4</xdr:col>
                    <xdr:colOff>571500</xdr:colOff>
                    <xdr:row>0</xdr:row>
                    <xdr:rowOff>0</xdr:rowOff>
                  </from>
                  <to>
                    <xdr:col>8</xdr:col>
                    <xdr:colOff>647700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Label 2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0</xdr:row>
                    <xdr:rowOff>76200</xdr:rowOff>
                  </from>
                  <to>
                    <xdr:col>5</xdr:col>
                    <xdr:colOff>723900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5</xdr:col>
                    <xdr:colOff>752475</xdr:colOff>
                    <xdr:row>0</xdr:row>
                    <xdr:rowOff>57150</xdr:rowOff>
                  </from>
                  <to>
                    <xdr:col>8</xdr:col>
                    <xdr:colOff>542925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16</xdr:col>
                    <xdr:colOff>552450</xdr:colOff>
                    <xdr:row>0</xdr:row>
                    <xdr:rowOff>0</xdr:rowOff>
                  </from>
                  <to>
                    <xdr:col>20</xdr:col>
                    <xdr:colOff>609600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Label 5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0</xdr:row>
                    <xdr:rowOff>76200</xdr:rowOff>
                  </from>
                  <to>
                    <xdr:col>17</xdr:col>
                    <xdr:colOff>657225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17</xdr:col>
                    <xdr:colOff>695325</xdr:colOff>
                    <xdr:row>0</xdr:row>
                    <xdr:rowOff>57150</xdr:rowOff>
                  </from>
                  <to>
                    <xdr:col>20</xdr:col>
                    <xdr:colOff>514350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D23D3A9-A952-4317-AD4D-D9D042B6870C}">
            <xm:f>$A61&gt;=INDEX(Tabelle1!$D$1:$D$40,Tabelle1!$A$1)</xm:f>
            <x14:dxf>
              <fill>
                <patternFill>
                  <bgColor rgb="FFD9D9D9"/>
                </patternFill>
              </fill>
            </x14:dxf>
          </x14:cfRule>
          <xm:sqref>A61:C150 E61:J150 Q61:U150 L61:O150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C939-6D72-4E23-834A-8CE163A7161B}">
  <sheetPr codeName="Tabelle3"/>
  <dimension ref="A1:U200"/>
  <sheetViews>
    <sheetView showGridLines="0" zoomScaleNormal="100" workbookViewId="0">
      <pane xSplit="1" ySplit="10" topLeftCell="B11" activePane="bottomRight" state="frozen"/>
      <selection activeCell="K60" sqref="K60"/>
      <selection pane="topRight" activeCell="K60" sqref="K60"/>
      <selection pane="bottomLeft" activeCell="K60" sqref="K60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68" customWidth="1"/>
    <col min="13" max="13" width="12.7109375" style="68" customWidth="1"/>
    <col min="14" max="15" width="10.7109375" style="68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65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77" t="s">
        <v>30</v>
      </c>
      <c r="B3" s="77" t="s">
        <v>13</v>
      </c>
      <c r="C3" s="77"/>
      <c r="D3" s="10"/>
      <c r="E3" s="77" t="s">
        <v>30</v>
      </c>
      <c r="F3" s="54" t="str">
        <f>IF(Tabelle1!$A$1=1,"                              Produktionspotenzial","Produktionspotenzial")</f>
        <v xml:space="preserve">                              Produktionspotenzial</v>
      </c>
      <c r="G3" s="55"/>
      <c r="H3" s="55"/>
      <c r="I3" s="55"/>
      <c r="J3" s="56" t="str">
        <f>""</f>
        <v/>
      </c>
      <c r="K3" s="10"/>
      <c r="L3" s="77" t="s">
        <v>30</v>
      </c>
      <c r="M3" s="77" t="s">
        <v>22</v>
      </c>
      <c r="N3" s="77"/>
      <c r="O3" s="77"/>
      <c r="P3" s="10"/>
      <c r="Q3" s="75" t="s">
        <v>30</v>
      </c>
      <c r="R3" s="75" t="s">
        <v>28</v>
      </c>
      <c r="S3" s="75" t="s">
        <v>26</v>
      </c>
      <c r="T3" s="75" t="s">
        <v>27</v>
      </c>
      <c r="U3" s="75" t="s">
        <v>29</v>
      </c>
    </row>
    <row r="4" spans="1:21" s="5" customFormat="1" ht="15.75" customHeight="1">
      <c r="A4" s="77"/>
      <c r="B4" s="77" t="s">
        <v>59</v>
      </c>
      <c r="C4" s="77" t="s">
        <v>60</v>
      </c>
      <c r="D4" s="10"/>
      <c r="E4" s="77"/>
      <c r="F4" s="77" t="s">
        <v>77</v>
      </c>
      <c r="G4" s="77" t="s">
        <v>20</v>
      </c>
      <c r="H4" s="77" t="s">
        <v>19</v>
      </c>
      <c r="I4" s="77" t="s">
        <v>21</v>
      </c>
      <c r="J4" s="75" t="str">
        <f>IF(Tabelle1!$A$1=1,"Human-
kapital-
einsatz","")</f>
        <v>Human-
kapital-
einsatz</v>
      </c>
      <c r="K4" s="10"/>
      <c r="L4" s="77"/>
      <c r="M4" s="77" t="s">
        <v>72</v>
      </c>
      <c r="N4" s="77" t="s">
        <v>19</v>
      </c>
      <c r="O4" s="77" t="s">
        <v>21</v>
      </c>
      <c r="P4" s="10"/>
      <c r="Q4" s="76"/>
      <c r="R4" s="76"/>
      <c r="S4" s="76"/>
      <c r="T4" s="76"/>
      <c r="U4" s="76"/>
    </row>
    <row r="5" spans="1:21" s="5" customFormat="1" ht="26.25" customHeight="1">
      <c r="A5" s="77"/>
      <c r="B5" s="77"/>
      <c r="C5" s="77"/>
      <c r="D5" s="10"/>
      <c r="E5" s="77"/>
      <c r="F5" s="77"/>
      <c r="G5" s="77"/>
      <c r="H5" s="77"/>
      <c r="I5" s="77"/>
      <c r="J5" s="80"/>
      <c r="K5" s="10"/>
      <c r="L5" s="77"/>
      <c r="M5" s="77"/>
      <c r="N5" s="77"/>
      <c r="O5" s="77"/>
      <c r="P5" s="10"/>
      <c r="Q5" s="76"/>
      <c r="R5" s="76"/>
      <c r="S5" s="76"/>
      <c r="T5" s="76"/>
      <c r="U5" s="76"/>
    </row>
    <row r="6" spans="1:21" s="5" customFormat="1" ht="24.75" customHeight="1">
      <c r="A6" s="78"/>
      <c r="B6" s="78"/>
      <c r="C6" s="78"/>
      <c r="D6" s="10"/>
      <c r="E6" s="78"/>
      <c r="F6" s="75"/>
      <c r="G6" s="57" t="str">
        <f>IF(Tabelle1!$A$1=1,"                       Wachstumsbeiträge","Wachstumsbeiträge")</f>
        <v xml:space="preserve">                       Wachstumsbeiträge</v>
      </c>
      <c r="H6" s="58"/>
      <c r="I6" s="58"/>
      <c r="J6" s="59" t="str">
        <f>""</f>
        <v/>
      </c>
      <c r="K6" s="10"/>
      <c r="L6" s="78"/>
      <c r="M6" s="75"/>
      <c r="N6" s="75" t="s">
        <v>24</v>
      </c>
      <c r="O6" s="75"/>
      <c r="P6" s="10"/>
      <c r="Q6" s="79"/>
      <c r="R6" s="76"/>
      <c r="S6" s="76"/>
      <c r="T6" s="76"/>
      <c r="U6" s="76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70">
        <v>1</v>
      </c>
      <c r="J7" s="6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tr">
        <f>"PrP...:Q05:"&amp;Tabelle1!$A$2</f>
        <v>PrP...:Q05:J23</v>
      </c>
      <c r="C8" s="8" t="str">
        <f>"PrPpK:Q05:"&amp;Tabelle1!$A$2</f>
        <v>PrPpK:Q05:J23</v>
      </c>
      <c r="D8" s="10"/>
      <c r="E8" s="4" t="s">
        <v>7</v>
      </c>
      <c r="F8" s="8" t="str">
        <f>"PrPZV:Q05:"&amp;Tabelle1!$A$2</f>
        <v>PrPZV:Q05:J23</v>
      </c>
      <c r="G8" s="8" t="str">
        <f>"PrPKE:Q05:"&amp;Tabelle1!$A$2</f>
        <v>PrPKE:Q05:J23</v>
      </c>
      <c r="H8" s="8" t="str">
        <f>"PrPAV:Q05:"&amp;Tabelle1!$A$2</f>
        <v>PrPAV:Q05:J23</v>
      </c>
      <c r="I8" s="8" t="str">
        <f>"PrPTF:Q05:"&amp;Tabelle1!$A$2</f>
        <v>PrPTF:Q05:J23</v>
      </c>
      <c r="J8" s="63" t="str">
        <f>IF(Tabelle1!$A$1=1,"PrPHK:Q05:"&amp;Tabelle1!$A$2,"")</f>
        <v>PrPHK:Q05:J23</v>
      </c>
      <c r="K8" s="10"/>
      <c r="L8" s="4" t="s">
        <v>7</v>
      </c>
      <c r="M8" s="8" t="str">
        <f>"OPG..:Q05:"&amp;Tabelle1!$A$2</f>
        <v>OPG..:Q05:J23</v>
      </c>
      <c r="N8" s="8" t="str">
        <f>"OPGAV:Q05:"&amp;Tabelle1!$A$2</f>
        <v>OPGAV:Q05:J23</v>
      </c>
      <c r="O8" s="8" t="str">
        <f>"OPGTF:Q05:"&amp;Tabelle1!$A$2</f>
        <v>OPGTF:Q05:J23</v>
      </c>
      <c r="P8" s="10"/>
      <c r="Q8" s="4" t="s">
        <v>7</v>
      </c>
      <c r="R8" s="8" t="str">
        <f>"NAIRU:Q05:"&amp;Tabelle1!$A$2</f>
        <v>NAIRU:Q05:J23</v>
      </c>
      <c r="S8" s="8" t="str">
        <f>"StEQ.:Q05:"&amp;Tabelle1!$A$2</f>
        <v>StEQ.:Q05:J23</v>
      </c>
      <c r="T8" s="8" t="str">
        <f>"TZQ..:Q05:"&amp;Tabelle1!$A$2</f>
        <v>TZQ..:Q05:J23</v>
      </c>
      <c r="U8" s="8" t="str">
        <f>"SStQ.:Q05:"&amp;Tabelle1!$A$2</f>
        <v>SStQ.:Q05:J23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6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61</v>
      </c>
      <c r="C10" s="23" t="s">
        <v>62</v>
      </c>
      <c r="D10" s="10"/>
      <c r="E10" s="7" t="s">
        <v>18</v>
      </c>
      <c r="F10" s="22" t="s">
        <v>23</v>
      </c>
      <c r="G10" s="61" t="str">
        <f>IF(Tabelle1!$A$1=1,"                     in Prozentpunkten","in Prozentpunkten")</f>
        <v xml:space="preserve">                     in Prozentpunkten</v>
      </c>
      <c r="H10" s="61"/>
      <c r="I10" s="61"/>
      <c r="J10" s="60"/>
      <c r="K10" s="10"/>
      <c r="L10" s="13" t="s">
        <v>18</v>
      </c>
      <c r="M10" s="14" t="s">
        <v>23</v>
      </c>
      <c r="N10" s="71" t="s">
        <v>25</v>
      </c>
      <c r="O10" s="72"/>
      <c r="P10" s="10"/>
      <c r="Q10" s="12" t="s">
        <v>18</v>
      </c>
      <c r="R10" s="73" t="s">
        <v>23</v>
      </c>
      <c r="S10" s="73"/>
      <c r="T10" s="73"/>
      <c r="U10" s="74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1288.5163506340809</v>
      </c>
      <c r="C11" s="45">
        <f>IFERROR(IF(INDEX(J!$A$1:$ZZ$200,MATCH($A11,J!$A$1:$A$200,0),MATCH(C$8,J!$A$1:$ZZ$1,0))&lt;&gt;"",INDEX(J!$A$1:$ZZ$200,MATCH($A11,J!$A$1:$A$200,0),MATCH(C$8,J!$A$1:$ZZ$1,0)),""),"")</f>
        <v>16.504738056723379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/>
      </c>
      <c r="G11" s="45" t="str">
        <f>IFERROR(IF(INDEX(J!$A$1:$ZZ$200,MATCH($A11,J!$A$1:$A$200,0),MATCH(G$8,J!$A$1:$ZZ$1,0))&lt;&gt;"",INDEX(J!$A$1:$ZZ$200,MATCH($A11,J!$A$1:$A$200,0),MATCH(G$8,J!$A$1:$ZZ$1,0)),""),"")</f>
        <v/>
      </c>
      <c r="H11" s="45" t="str">
        <f>IFERROR(IF(INDEX(J!$A$1:$ZZ$200,MATCH($A11,J!$A$1:$A$200,0),MATCH(H$8,J!$A$1:$ZZ$1,0))&lt;&gt;"",INDEX(J!$A$1:$ZZ$200,MATCH($A11,J!$A$1:$A$200,0),MATCH(H$8,J!$A$1:$ZZ$1,0)),""),"")</f>
        <v/>
      </c>
      <c r="I11" s="45" t="str">
        <f>IFERROR(IF(INDEX(J!$A$1:$ZZ$200,MATCH($A11,J!$A$1:$A$200,0),MATCH(I$8,J!$A$1:$ZZ$1,0))&lt;&gt;"",INDEX(J!$A$1:$ZZ$200,MATCH($A11,J!$A$1:$A$200,0),MATCH(I$8,J!$A$1:$ZZ$1,0)),""),"")</f>
        <v/>
      </c>
      <c r="J11" s="45" t="str">
        <f>IFERROR(IF(INDEX(J!$A$1:$ZZ$200,MATCH($A11,J!$A$1:$A$200,0),MATCH(J$8,J!$A$1:$ZZ$1,0))&lt;&gt;"",INDEX(J!$A$1:$ZZ$200,MATCH($A11,J!$A$1:$A$200,0),MATCH(J$8,J!$A$1:$ZZ$1,0)),""),"")</f>
        <v/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-2.849406021615946</v>
      </c>
      <c r="N11" s="45">
        <f>IFERROR(IF(INDEX(J!$A$1:$ZZ$200,MATCH($A11,J!$A$1:$A$200,0),MATCH(N$8,J!$A$1:$ZZ$1,0))&lt;&gt;"",INDEX(J!$A$1:$ZZ$200,MATCH($A11,J!$A$1:$A$200,0),MATCH(N$8,J!$A$1:$ZZ$1,0)),""),"")</f>
        <v>0.58356877492105597</v>
      </c>
      <c r="O11" s="45">
        <f>IFERROR(IF(INDEX(J!$A$1:$ZZ$200,MATCH($A11,J!$A$1:$A$200,0),MATCH(O$8,J!$A$1:$ZZ$1,0))&lt;&gt;"",INDEX(J!$A$1:$ZZ$200,MATCH($A11,J!$A$1:$A$200,0),MATCH(O$8,J!$A$1:$ZZ$1,0)),""),"")</f>
        <v>-3.4329747965370019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0.72875778320794338</v>
      </c>
      <c r="S11" s="45">
        <f>IFERROR(IF(INDEX(J!$A$1:$ZZ$200,MATCH($A11,J!$A$1:$A$200,0),MATCH(S$8,J!$A$1:$ZZ$1,0))&lt;&gt;"",INDEX(J!$A$1:$ZZ$200,MATCH($A11,J!$A$1:$A$200,0),MATCH(S$8,J!$A$1:$ZZ$1,0)),""),"")</f>
        <v>58.841800151603508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f>A11+1</f>
        <v>1971</v>
      </c>
      <c r="B12" s="44">
        <f>IFERROR(IF(INDEX(J!$A$1:$ZZ$200,MATCH($A12,J!$A$1:$A$200,0),MATCH(B$8,J!$A$1:$ZZ$1,0))&lt;&gt;"",INDEX(J!$A$1:$ZZ$200,MATCH($A12,J!$A$1:$A$200,0),MATCH(B$8,J!$A$1:$ZZ$1,0)),""),"")</f>
        <v>1329.2094570651338</v>
      </c>
      <c r="C12" s="45">
        <f>IFERROR(IF(INDEX(J!$A$1:$ZZ$200,MATCH($A12,J!$A$1:$A$200,0),MATCH(C$8,J!$A$1:$ZZ$1,0))&lt;&gt;"",INDEX(J!$A$1:$ZZ$200,MATCH($A12,J!$A$1:$A$200,0),MATCH(C$8,J!$A$1:$ZZ$1,0)),""),"")</f>
        <v>16.920490339707793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2.9469063532779511</v>
      </c>
      <c r="G12" s="45">
        <f>IFERROR(IF(INDEX(J!$A$1:$ZZ$200,MATCH($A12,J!$A$1:$A$200,0),MATCH(G$8,J!$A$1:$ZZ$1,0))&lt;&gt;"",INDEX(J!$A$1:$ZZ$200,MATCH($A12,J!$A$1:$A$200,0),MATCH(G$8,J!$A$1:$ZZ$1,0)),""),"")</f>
        <v>1.9065385609794783</v>
      </c>
      <c r="H12" s="45">
        <f>IFERROR(IF(INDEX(J!$A$1:$ZZ$200,MATCH($A12,J!$A$1:$A$200,0),MATCH(H$8,J!$A$1:$ZZ$1,0))&lt;&gt;"",INDEX(J!$A$1:$ZZ$200,MATCH($A12,J!$A$1:$A$200,0),MATCH(H$8,J!$A$1:$ZZ$1,0)),""),"")</f>
        <v>-0.48149627721936422</v>
      </c>
      <c r="I12" s="45">
        <f>IFERROR(IF(INDEX(J!$A$1:$ZZ$200,MATCH($A12,J!$A$1:$A$200,0),MATCH(I$8,J!$A$1:$ZZ$1,0))&lt;&gt;"",INDEX(J!$A$1:$ZZ$200,MATCH($A12,J!$A$1:$A$200,0),MATCH(I$8,J!$A$1:$ZZ$1,0)),""),"")</f>
        <v>0.96725393144713512</v>
      </c>
      <c r="J12" s="45">
        <f>IFERROR(IF(INDEX(J!$A$1:$ZZ$200,MATCH($A12,J!$A$1:$A$200,0),MATCH(J$8,J!$A$1:$ZZ$1,0))&lt;&gt;"",INDEX(J!$A$1:$ZZ$200,MATCH($A12,J!$A$1:$A$200,0),MATCH(J$8,J!$A$1:$ZZ$1,0)),""),"")</f>
        <v>0.55461013807070181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-3.2484957127431544</v>
      </c>
      <c r="N12" s="45">
        <f>IFERROR(IF(INDEX(J!$A$1:$ZZ$200,MATCH($A12,J!$A$1:$A$200,0),MATCH(N$8,J!$A$1:$ZZ$1,0))&lt;&gt;"",INDEX(J!$A$1:$ZZ$200,MATCH($A12,J!$A$1:$A$200,0),MATCH(N$8,J!$A$1:$ZZ$1,0)),""),"")</f>
        <v>-0.31451354671848009</v>
      </c>
      <c r="O12" s="45">
        <f>IFERROR(IF(INDEX(J!$A$1:$ZZ$200,MATCH($A12,J!$A$1:$A$200,0),MATCH(O$8,J!$A$1:$ZZ$1,0))&lt;&gt;"",INDEX(J!$A$1:$ZZ$200,MATCH($A12,J!$A$1:$A$200,0),MATCH(O$8,J!$A$1:$ZZ$1,0)),""),"")</f>
        <v>-2.9339821660246743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0.7870053282923164</v>
      </c>
      <c r="S12" s="45">
        <f>IFERROR(IF(INDEX(J!$A$1:$ZZ$200,MATCH($A12,J!$A$1:$A$200,0),MATCH(S$8,J!$A$1:$ZZ$1,0))&lt;&gt;"",INDEX(J!$A$1:$ZZ$200,MATCH($A12,J!$A$1:$A$200,0),MATCH(S$8,J!$A$1:$ZZ$1,0)),""),"")</f>
        <v>58.647602975485569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f t="shared" ref="A13:A60" si="0">A12+1</f>
        <v>1972</v>
      </c>
      <c r="B13" s="44">
        <f>IFERROR(IF(INDEX(J!$A$1:$ZZ$200,MATCH($A13,J!$A$1:$A$200,0),MATCH(B$8,J!$A$1:$ZZ$1,0))&lt;&gt;"",INDEX(J!$A$1:$ZZ$200,MATCH($A13,J!$A$1:$A$200,0),MATCH(B$8,J!$A$1:$ZZ$1,0)),""),"")</f>
        <v>1368.8352528273429</v>
      </c>
      <c r="C13" s="45">
        <f>IFERROR(IF(INDEX(J!$A$1:$ZZ$200,MATCH($A13,J!$A$1:$A$200,0),MATCH(C$8,J!$A$1:$ZZ$1,0))&lt;&gt;"",INDEX(J!$A$1:$ZZ$200,MATCH($A13,J!$A$1:$A$200,0),MATCH(C$8,J!$A$1:$ZZ$1,0)),""),"")</f>
        <v>17.366443528932116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2.6974066157413201</v>
      </c>
      <c r="G13" s="45">
        <f>IFERROR(IF(INDEX(J!$A$1:$ZZ$200,MATCH($A13,J!$A$1:$A$200,0),MATCH(G$8,J!$A$1:$ZZ$1,0))&lt;&gt;"",INDEX(J!$A$1:$ZZ$200,MATCH($A13,J!$A$1:$A$200,0),MATCH(G$8,J!$A$1:$ZZ$1,0)),""),"")</f>
        <v>1.8374755556558149</v>
      </c>
      <c r="H13" s="45">
        <f>IFERROR(IF(INDEX(J!$A$1:$ZZ$200,MATCH($A13,J!$A$1:$A$200,0),MATCH(H$8,J!$A$1:$ZZ$1,0))&lt;&gt;"",INDEX(J!$A$1:$ZZ$200,MATCH($A13,J!$A$1:$A$200,0),MATCH(H$8,J!$A$1:$ZZ$1,0)),""),"")</f>
        <v>-0.65185106319127251</v>
      </c>
      <c r="I13" s="45">
        <f>IFERROR(IF(INDEX(J!$A$1:$ZZ$200,MATCH($A13,J!$A$1:$A$200,0),MATCH(I$8,J!$A$1:$ZZ$1,0))&lt;&gt;"",INDEX(J!$A$1:$ZZ$200,MATCH($A13,J!$A$1:$A$200,0),MATCH(I$8,J!$A$1:$ZZ$1,0)),""),"")</f>
        <v>0.97549305424141719</v>
      </c>
      <c r="J13" s="45">
        <f>IFERROR(IF(INDEX(J!$A$1:$ZZ$200,MATCH($A13,J!$A$1:$A$200,0),MATCH(J$8,J!$A$1:$ZZ$1,0))&lt;&gt;"",INDEX(J!$A$1:$ZZ$200,MATCH($A13,J!$A$1:$A$200,0),MATCH(J$8,J!$A$1:$ZZ$1,0)),""),"")</f>
        <v>0.53628906903536078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-2.1035969719526206</v>
      </c>
      <c r="N13" s="45">
        <f>IFERROR(IF(INDEX(J!$A$1:$ZZ$200,MATCH($A13,J!$A$1:$A$200,0),MATCH(N$8,J!$A$1:$ZZ$1,0))&lt;&gt;"",INDEX(J!$A$1:$ZZ$200,MATCH($A13,J!$A$1:$A$200,0),MATCH(N$8,J!$A$1:$ZZ$1,0)),""),"")</f>
        <v>-0.34525080542619829</v>
      </c>
      <c r="O13" s="45">
        <f>IFERROR(IF(INDEX(J!$A$1:$ZZ$200,MATCH($A13,J!$A$1:$A$200,0),MATCH(O$8,J!$A$1:$ZZ$1,0))&lt;&gt;"",INDEX(J!$A$1:$ZZ$200,MATCH($A13,J!$A$1:$A$200,0),MATCH(O$8,J!$A$1:$ZZ$1,0)),""),"")</f>
        <v>-1.7583461665264224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0.90648024030010144</v>
      </c>
      <c r="S13" s="45">
        <f>IFERROR(IF(INDEX(J!$A$1:$ZZ$200,MATCH($A13,J!$A$1:$A$200,0),MATCH(S$8,J!$A$1:$ZZ$1,0))&lt;&gt;"",INDEX(J!$A$1:$ZZ$200,MATCH($A13,J!$A$1:$A$200,0),MATCH(S$8,J!$A$1:$ZZ$1,0)),""),"")</f>
        <v>58.612033691555311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f t="shared" si="0"/>
        <v>1973</v>
      </c>
      <c r="B14" s="44">
        <f>IFERROR(IF(INDEX(J!$A$1:$ZZ$200,MATCH($A14,J!$A$1:$A$200,0),MATCH(B$8,J!$A$1:$ZZ$1,0))&lt;&gt;"",INDEX(J!$A$1:$ZZ$200,MATCH($A14,J!$A$1:$A$200,0),MATCH(B$8,J!$A$1:$ZZ$1,0)),""),"")</f>
        <v>1408.6642692151734</v>
      </c>
      <c r="C14" s="45">
        <f>IFERROR(IF(INDEX(J!$A$1:$ZZ$200,MATCH($A14,J!$A$1:$A$200,0),MATCH(C$8,J!$A$1:$ZZ$1,0))&lt;&gt;"",INDEX(J!$A$1:$ZZ$200,MATCH($A14,J!$A$1:$A$200,0),MATCH(C$8,J!$A$1:$ZZ$1,0)),""),"")</f>
        <v>17.819322003773607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2.5362978196342629</v>
      </c>
      <c r="G14" s="45">
        <f>IFERROR(IF(INDEX(J!$A$1:$ZZ$200,MATCH($A14,J!$A$1:$A$200,0),MATCH(G$8,J!$A$1:$ZZ$1,0))&lt;&gt;"",INDEX(J!$A$1:$ZZ$200,MATCH($A14,J!$A$1:$A$200,0),MATCH(G$8,J!$A$1:$ZZ$1,0)),""),"")</f>
        <v>1.7169953895079215</v>
      </c>
      <c r="H14" s="45">
        <f>IFERROR(IF(INDEX(J!$A$1:$ZZ$200,MATCH($A14,J!$A$1:$A$200,0),MATCH(H$8,J!$A$1:$ZZ$1,0))&lt;&gt;"",INDEX(J!$A$1:$ZZ$200,MATCH($A14,J!$A$1:$A$200,0),MATCH(H$8,J!$A$1:$ZZ$1,0)),""),"")</f>
        <v>-0.67451003151169719</v>
      </c>
      <c r="I14" s="45">
        <f>IFERROR(IF(INDEX(J!$A$1:$ZZ$200,MATCH($A14,J!$A$1:$A$200,0),MATCH(I$8,J!$A$1:$ZZ$1,0))&lt;&gt;"",INDEX(J!$A$1:$ZZ$200,MATCH($A14,J!$A$1:$A$200,0),MATCH(I$8,J!$A$1:$ZZ$1,0)),""),"")</f>
        <v>0.97346846163806044</v>
      </c>
      <c r="J14" s="45">
        <f>IFERROR(IF(INDEX(J!$A$1:$ZZ$200,MATCH($A14,J!$A$1:$A$200,0),MATCH(J$8,J!$A$1:$ZZ$1,0))&lt;&gt;"",INDEX(J!$A$1:$ZZ$200,MATCH($A14,J!$A$1:$A$200,0),MATCH(J$8,J!$A$1:$ZZ$1,0)),""),"")</f>
        <v>0.52034399999997816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-0.40397860768763794</v>
      </c>
      <c r="N14" s="45">
        <f>IFERROR(IF(INDEX(J!$A$1:$ZZ$200,MATCH($A14,J!$A$1:$A$200,0),MATCH(N$8,J!$A$1:$ZZ$1,0))&lt;&gt;"",INDEX(J!$A$1:$ZZ$200,MATCH($A14,J!$A$1:$A$200,0),MATCH(N$8,J!$A$1:$ZZ$1,0)),""),"")</f>
        <v>-0.15521011231491405</v>
      </c>
      <c r="O14" s="45">
        <f>IFERROR(IF(INDEX(J!$A$1:$ZZ$200,MATCH($A14,J!$A$1:$A$200,0),MATCH(O$8,J!$A$1:$ZZ$1,0))&lt;&gt;"",INDEX(J!$A$1:$ZZ$200,MATCH($A14,J!$A$1:$A$200,0),MATCH(O$8,J!$A$1:$ZZ$1,0)),""),"")</f>
        <v>-0.24876849537272389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1.0368195720873601</v>
      </c>
      <c r="S14" s="45">
        <f>IFERROR(IF(INDEX(J!$A$1:$ZZ$200,MATCH($A14,J!$A$1:$A$200,0),MATCH(S$8,J!$A$1:$ZZ$1,0))&lt;&gt;"",INDEX(J!$A$1:$ZZ$200,MATCH($A14,J!$A$1:$A$200,0),MATCH(S$8,J!$A$1:$ZZ$1,0)),""),"")</f>
        <v>58.736645688653631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f t="shared" si="0"/>
        <v>1974</v>
      </c>
      <c r="B15" s="44">
        <f>IFERROR(IF(INDEX(J!$A$1:$ZZ$200,MATCH($A15,J!$A$1:$A$200,0),MATCH(B$8,J!$A$1:$ZZ$1,0))&lt;&gt;"",INDEX(J!$A$1:$ZZ$200,MATCH($A15,J!$A$1:$A$200,0),MATCH(B$8,J!$A$1:$ZZ$1,0)),""),"")</f>
        <v>1437.0554538842212</v>
      </c>
      <c r="C15" s="45">
        <f>IFERROR(IF(INDEX(J!$A$1:$ZZ$200,MATCH($A15,J!$A$1:$A$200,0),MATCH(C$8,J!$A$1:$ZZ$1,0))&lt;&gt;"",INDEX(J!$A$1:$ZZ$200,MATCH($A15,J!$A$1:$A$200,0),MATCH(C$8,J!$A$1:$ZZ$1,0)),""),"")</f>
        <v>18.21773247023517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1.7206292386725093</v>
      </c>
      <c r="G15" s="45">
        <f>IFERROR(IF(INDEX(J!$A$1:$ZZ$200,MATCH($A15,J!$A$1:$A$200,0),MATCH(G$8,J!$A$1:$ZZ$1,0))&lt;&gt;"",INDEX(J!$A$1:$ZZ$200,MATCH($A15,J!$A$1:$A$200,0),MATCH(G$8,J!$A$1:$ZZ$1,0)),""),"")</f>
        <v>1.5056917245893375</v>
      </c>
      <c r="H15" s="45">
        <f>IFERROR(IF(INDEX(J!$A$1:$ZZ$200,MATCH($A15,J!$A$1:$A$200,0),MATCH(H$8,J!$A$1:$ZZ$1,0))&lt;&gt;"",INDEX(J!$A$1:$ZZ$200,MATCH($A15,J!$A$1:$A$200,0),MATCH(H$8,J!$A$1:$ZZ$1,0)),""),"")</f>
        <v>-1.2539444598444431</v>
      </c>
      <c r="I15" s="45">
        <f>IFERROR(IF(INDEX(J!$A$1:$ZZ$200,MATCH($A15,J!$A$1:$A$200,0),MATCH(I$8,J!$A$1:$ZZ$1,0))&lt;&gt;"",INDEX(J!$A$1:$ZZ$200,MATCH($A15,J!$A$1:$A$200,0),MATCH(I$8,J!$A$1:$ZZ$1,0)),""),"")</f>
        <v>0.96210704296295835</v>
      </c>
      <c r="J15" s="45">
        <f>IFERROR(IF(INDEX(J!$A$1:$ZZ$200,MATCH($A15,J!$A$1:$A$200,0),MATCH(J$8,J!$A$1:$ZZ$1,0))&lt;&gt;"",INDEX(J!$A$1:$ZZ$200,MATCH($A15,J!$A$1:$A$200,0),MATCH(J$8,J!$A$1:$ZZ$1,0)),""),"")</f>
        <v>0.50677493096465653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-1.7226754233877508</v>
      </c>
      <c r="N15" s="45">
        <f>IFERROR(IF(INDEX(J!$A$1:$ZZ$200,MATCH($A15,J!$A$1:$A$200,0),MATCH(N$8,J!$A$1:$ZZ$1,0))&lt;&gt;"",INDEX(J!$A$1:$ZZ$200,MATCH($A15,J!$A$1:$A$200,0),MATCH(N$8,J!$A$1:$ZZ$1,0)),""),"")</f>
        <v>-0.89033721103111885</v>
      </c>
      <c r="O15" s="45">
        <f>IFERROR(IF(INDEX(J!$A$1:$ZZ$200,MATCH($A15,J!$A$1:$A$200,0),MATCH(O$8,J!$A$1:$ZZ$1,0))&lt;&gt;"",INDEX(J!$A$1:$ZZ$200,MATCH($A15,J!$A$1:$A$200,0),MATCH(O$8,J!$A$1:$ZZ$1,0)),""),"")</f>
        <v>-0.83233821235663186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1.2149174250912007</v>
      </c>
      <c r="S15" s="45">
        <f>IFERROR(IF(INDEX(J!$A$1:$ZZ$200,MATCH($A15,J!$A$1:$A$200,0),MATCH(S$8,J!$A$1:$ZZ$1,0))&lt;&gt;"",INDEX(J!$A$1:$ZZ$200,MATCH($A15,J!$A$1:$A$200,0),MATCH(S$8,J!$A$1:$ZZ$1,0)),""),"")</f>
        <v>58.702108803521689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f t="shared" si="0"/>
        <v>1975</v>
      </c>
      <c r="B16" s="44">
        <f>IFERROR(IF(INDEX(J!$A$1:$ZZ$200,MATCH($A16,J!$A$1:$A$200,0),MATCH(B$8,J!$A$1:$ZZ$1,0))&lt;&gt;"",INDEX(J!$A$1:$ZZ$200,MATCH($A16,J!$A$1:$A$200,0),MATCH(B$8,J!$A$1:$ZZ$1,0)),""),"")</f>
        <v>1461.2112315051406</v>
      </c>
      <c r="C16" s="45">
        <f>IFERROR(IF(INDEX(J!$A$1:$ZZ$200,MATCH($A16,J!$A$1:$A$200,0),MATCH(C$8,J!$A$1:$ZZ$1,0))&lt;&gt;"",INDEX(J!$A$1:$ZZ$200,MATCH($A16,J!$A$1:$A$200,0),MATCH(C$8,J!$A$1:$ZZ$1,0)),""),"")</f>
        <v>18.622488964012476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1.4168776916825783</v>
      </c>
      <c r="G16" s="45">
        <f>IFERROR(IF(INDEX(J!$A$1:$ZZ$200,MATCH($A16,J!$A$1:$A$200,0),MATCH(G$8,J!$A$1:$ZZ$1,0))&lt;&gt;"",INDEX(J!$A$1:$ZZ$200,MATCH($A16,J!$A$1:$A$200,0),MATCH(G$8,J!$A$1:$ZZ$1,0)),""),"")</f>
        <v>1.2921800577418845</v>
      </c>
      <c r="H16" s="45">
        <f>IFERROR(IF(INDEX(J!$A$1:$ZZ$200,MATCH($A16,J!$A$1:$A$200,0),MATCH(H$8,J!$A$1:$ZZ$1,0))&lt;&gt;"",INDEX(J!$A$1:$ZZ$200,MATCH($A16,J!$A$1:$A$200,0),MATCH(H$8,J!$A$1:$ZZ$1,0)),""),"")</f>
        <v>-1.3262509958580528</v>
      </c>
      <c r="I16" s="45">
        <f>IFERROR(IF(INDEX(J!$A$1:$ZZ$200,MATCH($A16,J!$A$1:$A$200,0),MATCH(I$8,J!$A$1:$ZZ$1,0))&lt;&gt;"",INDEX(J!$A$1:$ZZ$200,MATCH($A16,J!$A$1:$A$200,0),MATCH(I$8,J!$A$1:$ZZ$1,0)),""),"")</f>
        <v>0.95536676786942398</v>
      </c>
      <c r="J16" s="45">
        <f>IFERROR(IF(INDEX(J!$A$1:$ZZ$200,MATCH($A16,J!$A$1:$A$200,0),MATCH(J$8,J!$A$1:$ZZ$1,0))&lt;&gt;"",INDEX(J!$A$1:$ZZ$200,MATCH($A16,J!$A$1:$A$200,0),MATCH(J$8,J!$A$1:$ZZ$1,0)),""),"")</f>
        <v>0.49558186192932269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-4.4848341052122453</v>
      </c>
      <c r="N16" s="45">
        <f>IFERROR(IF(INDEX(J!$A$1:$ZZ$200,MATCH($A16,J!$A$1:$A$200,0),MATCH(N$8,J!$A$1:$ZZ$1,0))&lt;&gt;"",INDEX(J!$A$1:$ZZ$200,MATCH($A16,J!$A$1:$A$200,0),MATCH(N$8,J!$A$1:$ZZ$1,0)),""),"")</f>
        <v>-2.1445132689495994</v>
      </c>
      <c r="O16" s="45">
        <f>IFERROR(IF(INDEX(J!$A$1:$ZZ$200,MATCH($A16,J!$A$1:$A$200,0),MATCH(O$8,J!$A$1:$ZZ$1,0))&lt;&gt;"",INDEX(J!$A$1:$ZZ$200,MATCH($A16,J!$A$1:$A$200,0),MATCH(O$8,J!$A$1:$ZZ$1,0)),""),"")</f>
        <v>-2.340320836262646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1.4139390959925227</v>
      </c>
      <c r="S16" s="45">
        <f>IFERROR(IF(INDEX(J!$A$1:$ZZ$200,MATCH($A16,J!$A$1:$A$200,0),MATCH(S$8,J!$A$1:$ZZ$1,0))&lt;&gt;"",INDEX(J!$A$1:$ZZ$200,MATCH($A16,J!$A$1:$A$200,0),MATCH(S$8,J!$A$1:$ZZ$1,0)),""),"")</f>
        <v>58.629831340156066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f t="shared" si="0"/>
        <v>1976</v>
      </c>
      <c r="B17" s="44">
        <f>IFERROR(IF(INDEX(J!$A$1:$ZZ$200,MATCH($A17,J!$A$1:$A$200,0),MATCH(B$8,J!$A$1:$ZZ$1,0))&lt;&gt;"",INDEX(J!$A$1:$ZZ$200,MATCH($A17,J!$A$1:$A$200,0),MATCH(B$8,J!$A$1:$ZZ$1,0)),""),"")</f>
        <v>1489.887147443646</v>
      </c>
      <c r="C17" s="45">
        <f>IFERROR(IF(INDEX(J!$A$1:$ZZ$200,MATCH($A17,J!$A$1:$A$200,0),MATCH(C$8,J!$A$1:$ZZ$1,0))&lt;&gt;"",INDEX(J!$A$1:$ZZ$200,MATCH($A17,J!$A$1:$A$200,0),MATCH(C$8,J!$A$1:$ZZ$1,0)),""),"")</f>
        <v>19.050066515898635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1.7200331322639038</v>
      </c>
      <c r="G17" s="45">
        <f>IFERROR(IF(INDEX(J!$A$1:$ZZ$200,MATCH($A17,J!$A$1:$A$200,0),MATCH(G$8,J!$A$1:$ZZ$1,0))&lt;&gt;"",INDEX(J!$A$1:$ZZ$200,MATCH($A17,J!$A$1:$A$200,0),MATCH(G$8,J!$A$1:$ZZ$1,0)),""),"")</f>
        <v>1.2210585222021375</v>
      </c>
      <c r="H17" s="45">
        <f>IFERROR(IF(INDEX(J!$A$1:$ZZ$200,MATCH($A17,J!$A$1:$A$200,0),MATCH(H$8,J!$A$1:$ZZ$1,0))&lt;&gt;"",INDEX(J!$A$1:$ZZ$200,MATCH($A17,J!$A$1:$A$200,0),MATCH(H$8,J!$A$1:$ZZ$1,0)),""),"")</f>
        <v>-0.94449568025147468</v>
      </c>
      <c r="I17" s="45">
        <f>IFERROR(IF(INDEX(J!$A$1:$ZZ$200,MATCH($A17,J!$A$1:$A$200,0),MATCH(I$8,J!$A$1:$ZZ$1,0))&lt;&gt;"",INDEX(J!$A$1:$ZZ$200,MATCH($A17,J!$A$1:$A$200,0),MATCH(I$8,J!$A$1:$ZZ$1,0)),""),"")</f>
        <v>0.95541728361222344</v>
      </c>
      <c r="J17" s="45">
        <f>IFERROR(IF(INDEX(J!$A$1:$ZZ$200,MATCH($A17,J!$A$1:$A$200,0),MATCH(J$8,J!$A$1:$ZZ$1,0))&lt;&gt;"",INDEX(J!$A$1:$ZZ$200,MATCH($A17,J!$A$1:$A$200,0),MATCH(J$8,J!$A$1:$ZZ$1,0)),""),"")</f>
        <v>0.48805300670101737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-1.9088904002742983</v>
      </c>
      <c r="N17" s="45">
        <f>IFERROR(IF(INDEX(J!$A$1:$ZZ$200,MATCH($A17,J!$A$1:$A$200,0),MATCH(N$8,J!$A$1:$ZZ$1,0))&lt;&gt;"",INDEX(J!$A$1:$ZZ$200,MATCH($A17,J!$A$1:$A$200,0),MATCH(N$8,J!$A$1:$ZZ$1,0)),""),"")</f>
        <v>-1.2039584531342475</v>
      </c>
      <c r="O17" s="45">
        <f>IFERROR(IF(INDEX(J!$A$1:$ZZ$200,MATCH($A17,J!$A$1:$A$200,0),MATCH(O$8,J!$A$1:$ZZ$1,0))&lt;&gt;"",INDEX(J!$A$1:$ZZ$200,MATCH($A17,J!$A$1:$A$200,0),MATCH(O$8,J!$A$1:$ZZ$1,0)),""),"")</f>
        <v>-0.70493194714005081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1.6150078246679485</v>
      </c>
      <c r="S17" s="45">
        <f>IFERROR(IF(INDEX(J!$A$1:$ZZ$200,MATCH($A17,J!$A$1:$A$200,0),MATCH(S$8,J!$A$1:$ZZ$1,0))&lt;&gt;"",INDEX(J!$A$1:$ZZ$200,MATCH($A17,J!$A$1:$A$200,0),MATCH(S$8,J!$A$1:$ZZ$1,0)),""),"")</f>
        <v>58.62182863637895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f t="shared" si="0"/>
        <v>1977</v>
      </c>
      <c r="B18" s="44">
        <f>IFERROR(IF(INDEX(J!$A$1:$ZZ$200,MATCH($A18,J!$A$1:$A$200,0),MATCH(B$8,J!$A$1:$ZZ$1,0))&lt;&gt;"",INDEX(J!$A$1:$ZZ$200,MATCH($A18,J!$A$1:$A$200,0),MATCH(B$8,J!$A$1:$ZZ$1,0)),""),"")</f>
        <v>1522.8063086791519</v>
      </c>
      <c r="C18" s="45">
        <f>IFERROR(IF(INDEX(J!$A$1:$ZZ$200,MATCH($A18,J!$A$1:$A$200,0),MATCH(C$8,J!$A$1:$ZZ$1,0))&lt;&gt;"",INDEX(J!$A$1:$ZZ$200,MATCH($A18,J!$A$1:$A$200,0),MATCH(C$8,J!$A$1:$ZZ$1,0)),""),"")</f>
        <v>19.49551366508674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1.9694209495403718</v>
      </c>
      <c r="G18" s="45">
        <f>IFERROR(IF(INDEX(J!$A$1:$ZZ$200,MATCH($A18,J!$A$1:$A$200,0),MATCH(G$8,J!$A$1:$ZZ$1,0))&lt;&gt;"",INDEX(J!$A$1:$ZZ$200,MATCH($A18,J!$A$1:$A$200,0),MATCH(G$8,J!$A$1:$ZZ$1,0)),""),"")</f>
        <v>1.2266434117371403</v>
      </c>
      <c r="H18" s="45">
        <f>IFERROR(IF(INDEX(J!$A$1:$ZZ$200,MATCH($A18,J!$A$1:$A$200,0),MATCH(H$8,J!$A$1:$ZZ$1,0))&lt;&gt;"",INDEX(J!$A$1:$ZZ$200,MATCH($A18,J!$A$1:$A$200,0),MATCH(H$8,J!$A$1:$ZZ$1,0)),""),"")</f>
        <v>-0.69780095064763914</v>
      </c>
      <c r="I18" s="45">
        <f>IFERROR(IF(INDEX(J!$A$1:$ZZ$200,MATCH($A18,J!$A$1:$A$200,0),MATCH(I$8,J!$A$1:$ZZ$1,0))&lt;&gt;"",INDEX(J!$A$1:$ZZ$200,MATCH($A18,J!$A$1:$A$200,0),MATCH(I$8,J!$A$1:$ZZ$1,0)),""),"")</f>
        <v>0.95123726794277563</v>
      </c>
      <c r="J18" s="45">
        <f>IFERROR(IF(INDEX(J!$A$1:$ZZ$200,MATCH($A18,J!$A$1:$A$200,0),MATCH(J$8,J!$A$1:$ZZ$1,0))&lt;&gt;"",INDEX(J!$A$1:$ZZ$200,MATCH($A18,J!$A$1:$A$200,0),MATCH(J$8,J!$A$1:$ZZ$1,0)),""),"")</f>
        <v>0.48934122050809492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-1.1228380668169382</v>
      </c>
      <c r="N18" s="45">
        <f>IFERROR(IF(INDEX(J!$A$1:$ZZ$200,MATCH($A18,J!$A$1:$A$200,0),MATCH(N$8,J!$A$1:$ZZ$1,0))&lt;&gt;"",INDEX(J!$A$1:$ZZ$200,MATCH($A18,J!$A$1:$A$200,0),MATCH(N$8,J!$A$1:$ZZ$1,0)),""),"")</f>
        <v>-1.1368256171162603</v>
      </c>
      <c r="O18" s="45">
        <f>IFERROR(IF(INDEX(J!$A$1:$ZZ$200,MATCH($A18,J!$A$1:$A$200,0),MATCH(O$8,J!$A$1:$ZZ$1,0))&lt;&gt;"",INDEX(J!$A$1:$ZZ$200,MATCH($A18,J!$A$1:$A$200,0),MATCH(O$8,J!$A$1:$ZZ$1,0)),""),"")</f>
        <v>1.3987550299322039E-2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1.7765190775986046</v>
      </c>
      <c r="S18" s="45">
        <f>IFERROR(IF(INDEX(J!$A$1:$ZZ$200,MATCH($A18,J!$A$1:$A$200,0),MATCH(S$8,J!$A$1:$ZZ$1,0))&lt;&gt;"",INDEX(J!$A$1:$ZZ$200,MATCH($A18,J!$A$1:$A$200,0),MATCH(S$8,J!$A$1:$ZZ$1,0)),""),"")</f>
        <v>58.664379036733663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f t="shared" si="0"/>
        <v>1978</v>
      </c>
      <c r="B19" s="44">
        <f>IFERROR(IF(INDEX(J!$A$1:$ZZ$200,MATCH($A19,J!$A$1:$A$200,0),MATCH(B$8,J!$A$1:$ZZ$1,0))&lt;&gt;"",INDEX(J!$A$1:$ZZ$200,MATCH($A19,J!$A$1:$A$200,0),MATCH(B$8,J!$A$1:$ZZ$1,0)),""),"")</f>
        <v>1559.974928609126</v>
      </c>
      <c r="C19" s="45">
        <f>IFERROR(IF(INDEX(J!$A$1:$ZZ$200,MATCH($A19,J!$A$1:$A$200,0),MATCH(C$8,J!$A$1:$ZZ$1,0))&lt;&gt;"",INDEX(J!$A$1:$ZZ$200,MATCH($A19,J!$A$1:$A$200,0),MATCH(C$8,J!$A$1:$ZZ$1,0)),""),"")</f>
        <v>19.980968700220505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2.1963365009957592</v>
      </c>
      <c r="G19" s="45">
        <f>IFERROR(IF(INDEX(J!$A$1:$ZZ$200,MATCH($A19,J!$A$1:$A$200,0),MATCH(G$8,J!$A$1:$ZZ$1,0))&lt;&gt;"",INDEX(J!$A$1:$ZZ$200,MATCH($A19,J!$A$1:$A$200,0),MATCH(G$8,J!$A$1:$ZZ$1,0)),""),"")</f>
        <v>1.2407916189844728</v>
      </c>
      <c r="H19" s="45">
        <f>IFERROR(IF(INDEX(J!$A$1:$ZZ$200,MATCH($A19,J!$A$1:$A$200,0),MATCH(H$8,J!$A$1:$ZZ$1,0))&lt;&gt;"",INDEX(J!$A$1:$ZZ$200,MATCH($A19,J!$A$1:$A$200,0),MATCH(H$8,J!$A$1:$ZZ$1,0)),""),"")</f>
        <v>-0.49593897474634246</v>
      </c>
      <c r="I19" s="45">
        <f>IFERROR(IF(INDEX(J!$A$1:$ZZ$200,MATCH($A19,J!$A$1:$A$200,0),MATCH(I$8,J!$A$1:$ZZ$1,0))&lt;&gt;"",INDEX(J!$A$1:$ZZ$200,MATCH($A19,J!$A$1:$A$200,0),MATCH(I$8,J!$A$1:$ZZ$1,0)),""),"")</f>
        <v>0.95074913960005469</v>
      </c>
      <c r="J19" s="45">
        <f>IFERROR(IF(INDEX(J!$A$1:$ZZ$200,MATCH($A19,J!$A$1:$A$200,0),MATCH(J$8,J!$A$1:$ZZ$1,0))&lt;&gt;"",INDEX(J!$A$1:$ZZ$200,MATCH($A19,J!$A$1:$A$200,0),MATCH(J$8,J!$A$1:$ZZ$1,0)),""),"")</f>
        <v>0.50073471715757434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-0.90797905473361307</v>
      </c>
      <c r="N19" s="45">
        <f>IFERROR(IF(INDEX(J!$A$1:$ZZ$200,MATCH($A19,J!$A$1:$A$200,0),MATCH(N$8,J!$A$1:$ZZ$1,0))&lt;&gt;"",INDEX(J!$A$1:$ZZ$200,MATCH($A19,J!$A$1:$A$200,0),MATCH(N$8,J!$A$1:$ZZ$1,0)),""),"")</f>
        <v>-0.92202003804686683</v>
      </c>
      <c r="O19" s="45">
        <f>IFERROR(IF(INDEX(J!$A$1:$ZZ$200,MATCH($A19,J!$A$1:$A$200,0),MATCH(O$8,J!$A$1:$ZZ$1,0))&lt;&gt;"",INDEX(J!$A$1:$ZZ$200,MATCH($A19,J!$A$1:$A$200,0),MATCH(O$8,J!$A$1:$ZZ$1,0)),""),"")</f>
        <v>1.4040983313253728E-2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1.9310933028575414</v>
      </c>
      <c r="S19" s="45">
        <f>IFERROR(IF(INDEX(J!$A$1:$ZZ$200,MATCH($A19,J!$A$1:$A$200,0),MATCH(S$8,J!$A$1:$ZZ$1,0))&lt;&gt;"",INDEX(J!$A$1:$ZZ$200,MATCH($A19,J!$A$1:$A$200,0),MATCH(S$8,J!$A$1:$ZZ$1,0)),""),"")</f>
        <v>58.784223056512985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f t="shared" si="0"/>
        <v>1979</v>
      </c>
      <c r="B20" s="44">
        <f>IFERROR(IF(INDEX(J!$A$1:$ZZ$200,MATCH($A20,J!$A$1:$A$200,0),MATCH(B$8,J!$A$1:$ZZ$1,0))&lt;&gt;"",INDEX(J!$A$1:$ZZ$200,MATCH($A20,J!$A$1:$A$200,0),MATCH(B$8,J!$A$1:$ZZ$1,0)),""),"")</f>
        <v>1601.5244479203843</v>
      </c>
      <c r="C20" s="45">
        <f>IFERROR(IF(INDEX(J!$A$1:$ZZ$200,MATCH($A20,J!$A$1:$A$200,0),MATCH(C$8,J!$A$1:$ZZ$1,0))&lt;&gt;"",INDEX(J!$A$1:$ZZ$200,MATCH($A20,J!$A$1:$A$200,0),MATCH(C$8,J!$A$1:$ZZ$1,0)),""),"")</f>
        <v>20.485179993748048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2.41057788220244</v>
      </c>
      <c r="G20" s="45">
        <f>IFERROR(IF(INDEX(J!$A$1:$ZZ$200,MATCH($A20,J!$A$1:$A$200,0),MATCH(G$8,J!$A$1:$ZZ$1,0))&lt;&gt;"",INDEX(J!$A$1:$ZZ$200,MATCH($A20,J!$A$1:$A$200,0),MATCH(G$8,J!$A$1:$ZZ$1,0)),""),"")</f>
        <v>1.2661239626841156</v>
      </c>
      <c r="H20" s="45">
        <f>IFERROR(IF(INDEX(J!$A$1:$ZZ$200,MATCH($A20,J!$A$1:$A$200,0),MATCH(H$8,J!$A$1:$ZZ$1,0))&lt;&gt;"",INDEX(J!$A$1:$ZZ$200,MATCH($A20,J!$A$1:$A$200,0),MATCH(H$8,J!$A$1:$ZZ$1,0)),""),"")</f>
        <v>-0.32809856666335646</v>
      </c>
      <c r="I20" s="45">
        <f>IFERROR(IF(INDEX(J!$A$1:$ZZ$200,MATCH($A20,J!$A$1:$A$200,0),MATCH(I$8,J!$A$1:$ZZ$1,0))&lt;&gt;"",INDEX(J!$A$1:$ZZ$200,MATCH($A20,J!$A$1:$A$200,0),MATCH(I$8,J!$A$1:$ZZ$1,0)),""),"")</f>
        <v>0.95031898953216676</v>
      </c>
      <c r="J20" s="45">
        <f>IFERROR(IF(INDEX(J!$A$1:$ZZ$200,MATCH($A20,J!$A$1:$A$200,0),MATCH(J$8,J!$A$1:$ZZ$1,0))&lt;&gt;"",INDEX(J!$A$1:$ZZ$200,MATCH($A20,J!$A$1:$A$200,0),MATCH(J$8,J!$A$1:$ZZ$1,0)),""),"")</f>
        <v>0.52223349664951391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0.19125243959739022</v>
      </c>
      <c r="N20" s="45">
        <f>IFERROR(IF(INDEX(J!$A$1:$ZZ$200,MATCH($A20,J!$A$1:$A$200,0),MATCH(N$8,J!$A$1:$ZZ$1,0))&lt;&gt;"",INDEX(J!$A$1:$ZZ$200,MATCH($A20,J!$A$1:$A$200,0),MATCH(N$8,J!$A$1:$ZZ$1,0)),""),"")</f>
        <v>-0.20969278524682852</v>
      </c>
      <c r="O20" s="45">
        <f>IFERROR(IF(INDEX(J!$A$1:$ZZ$200,MATCH($A20,J!$A$1:$A$200,0),MATCH(O$8,J!$A$1:$ZZ$1,0))&lt;&gt;"",INDEX(J!$A$1:$ZZ$200,MATCH($A20,J!$A$1:$A$200,0),MATCH(O$8,J!$A$1:$ZZ$1,0)),""),"")</f>
        <v>0.40094522484421874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2.1093475318381651</v>
      </c>
      <c r="S20" s="45">
        <f>IFERROR(IF(INDEX(J!$A$1:$ZZ$200,MATCH($A20,J!$A$1:$A$200,0),MATCH(S$8,J!$A$1:$ZZ$1,0))&lt;&gt;"",INDEX(J!$A$1:$ZZ$200,MATCH($A20,J!$A$1:$A$200,0),MATCH(S$8,J!$A$1:$ZZ$1,0)),""),"")</f>
        <v>58.922242738506128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f t="shared" si="0"/>
        <v>1980</v>
      </c>
      <c r="B21" s="44">
        <f>IFERROR(IF(INDEX(J!$A$1:$ZZ$200,MATCH($A21,J!$A$1:$A$200,0),MATCH(B$8,J!$A$1:$ZZ$1,0))&lt;&gt;"",INDEX(J!$A$1:$ZZ$200,MATCH($A21,J!$A$1:$A$200,0),MATCH(B$8,J!$A$1:$ZZ$1,0)),""),"")</f>
        <v>1645.5857658302511</v>
      </c>
      <c r="C21" s="45">
        <f>IFERROR(IF(INDEX(J!$A$1:$ZZ$200,MATCH($A21,J!$A$1:$A$200,0),MATCH(C$8,J!$A$1:$ZZ$1,0))&lt;&gt;"",INDEX(J!$A$1:$ZZ$200,MATCH($A21,J!$A$1:$A$200,0),MATCH(C$8,J!$A$1:$ZZ$1,0)),""),"")</f>
        <v>20.990286370523485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2.4393673509263745</v>
      </c>
      <c r="G21" s="45">
        <f>IFERROR(IF(INDEX(J!$A$1:$ZZ$200,MATCH($A21,J!$A$1:$A$200,0),MATCH(G$8,J!$A$1:$ZZ$1,0))&lt;&gt;"",INDEX(J!$A$1:$ZZ$200,MATCH($A21,J!$A$1:$A$200,0),MATCH(G$8,J!$A$1:$ZZ$1,0)),""),"")</f>
        <v>1.2686505038237827</v>
      </c>
      <c r="H21" s="45">
        <f>IFERROR(IF(INDEX(J!$A$1:$ZZ$200,MATCH($A21,J!$A$1:$A$200,0),MATCH(H$8,J!$A$1:$ZZ$1,0))&lt;&gt;"",INDEX(J!$A$1:$ZZ$200,MATCH($A21,J!$A$1:$A$200,0),MATCH(H$8,J!$A$1:$ZZ$1,0)),""),"")</f>
        <v>-0.34082766670649678</v>
      </c>
      <c r="I21" s="45">
        <f>IFERROR(IF(INDEX(J!$A$1:$ZZ$200,MATCH($A21,J!$A$1:$A$200,0),MATCH(I$8,J!$A$1:$ZZ$1,0))&lt;&gt;"",INDEX(J!$A$1:$ZZ$200,MATCH($A21,J!$A$1:$A$200,0),MATCH(I$8,J!$A$1:$ZZ$1,0)),""),"")</f>
        <v>0.95770695482530643</v>
      </c>
      <c r="J21" s="45">
        <f>IFERROR(IF(INDEX(J!$A$1:$ZZ$200,MATCH($A21,J!$A$1:$A$200,0),MATCH(J$8,J!$A$1:$ZZ$1,0))&lt;&gt;"",INDEX(J!$A$1:$ZZ$200,MATCH($A21,J!$A$1:$A$200,0),MATCH(J$8,J!$A$1:$ZZ$1,0)),""),"")</f>
        <v>0.55383755898378206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-1.3960259120541552</v>
      </c>
      <c r="N21" s="45">
        <f>IFERROR(IF(INDEX(J!$A$1:$ZZ$200,MATCH($A21,J!$A$1:$A$200,0),MATCH(N$8,J!$A$1:$ZZ$1,0))&lt;&gt;"",INDEX(J!$A$1:$ZZ$200,MATCH($A21,J!$A$1:$A$200,0),MATCH(N$8,J!$A$1:$ZZ$1,0)),""),"")</f>
        <v>8.2753080396985007E-2</v>
      </c>
      <c r="O21" s="45">
        <f>IFERROR(IF(INDEX(J!$A$1:$ZZ$200,MATCH($A21,J!$A$1:$A$200,0),MATCH(O$8,J!$A$1:$ZZ$1,0))&lt;&gt;"",INDEX(J!$A$1:$ZZ$200,MATCH($A21,J!$A$1:$A$200,0),MATCH(O$8,J!$A$1:$ZZ$1,0)),""),"")</f>
        <v>-1.4787789924511401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2.3452856768710326</v>
      </c>
      <c r="S21" s="45">
        <f>IFERROR(IF(INDEX(J!$A$1:$ZZ$200,MATCH($A21,J!$A$1:$A$200,0),MATCH(S$8,J!$A$1:$ZZ$1,0))&lt;&gt;"",INDEX(J!$A$1:$ZZ$200,MATCH($A21,J!$A$1:$A$200,0),MATCH(S$8,J!$A$1:$ZZ$1,0)),""),"")</f>
        <v>59.096151419194328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f t="shared" si="0"/>
        <v>1981</v>
      </c>
      <c r="B22" s="44">
        <f>IFERROR(IF(INDEX(J!$A$1:$ZZ$200,MATCH($A22,J!$A$1:$A$200,0),MATCH(B$8,J!$A$1:$ZZ$1,0))&lt;&gt;"",INDEX(J!$A$1:$ZZ$200,MATCH($A22,J!$A$1:$A$200,0),MATCH(B$8,J!$A$1:$ZZ$1,0)),""),"")</f>
        <v>1687.5710963414299</v>
      </c>
      <c r="C22" s="45">
        <f>IFERROR(IF(INDEX(J!$A$1:$ZZ$200,MATCH($A22,J!$A$1:$A$200,0),MATCH(C$8,J!$A$1:$ZZ$1,0))&lt;&gt;"",INDEX(J!$A$1:$ZZ$200,MATCH($A22,J!$A$1:$A$200,0),MATCH(C$8,J!$A$1:$ZZ$1,0)),""),"")</f>
        <v>21.520111757826268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2.2322593350958737</v>
      </c>
      <c r="G22" s="45">
        <f>IFERROR(IF(INDEX(J!$A$1:$ZZ$200,MATCH($A22,J!$A$1:$A$200,0),MATCH(G$8,J!$A$1:$ZZ$1,0))&lt;&gt;"",INDEX(J!$A$1:$ZZ$200,MATCH($A22,J!$A$1:$A$200,0),MATCH(G$8,J!$A$1:$ZZ$1,0)),""),"")</f>
        <v>1.1762280264895573</v>
      </c>
      <c r="H22" s="45">
        <f>IFERROR(IF(INDEX(J!$A$1:$ZZ$200,MATCH($A22,J!$A$1:$A$200,0),MATCH(H$8,J!$A$1:$ZZ$1,0))&lt;&gt;"",INDEX(J!$A$1:$ZZ$200,MATCH($A22,J!$A$1:$A$200,0),MATCH(H$8,J!$A$1:$ZZ$1,0)),""),"")</f>
        <v>-0.50647855718724466</v>
      </c>
      <c r="I22" s="45">
        <f>IFERROR(IF(INDEX(J!$A$1:$ZZ$200,MATCH($A22,J!$A$1:$A$200,0),MATCH(I$8,J!$A$1:$ZZ$1,0))&lt;&gt;"",INDEX(J!$A$1:$ZZ$200,MATCH($A22,J!$A$1:$A$200,0),MATCH(I$8,J!$A$1:$ZZ$1,0)),""),"")</f>
        <v>0.97340403066836534</v>
      </c>
      <c r="J22" s="45">
        <f>IFERROR(IF(INDEX(J!$A$1:$ZZ$200,MATCH($A22,J!$A$1:$A$200,0),MATCH(J$8,J!$A$1:$ZZ$1,0))&lt;&gt;"",INDEX(J!$A$1:$ZZ$200,MATCH($A22,J!$A$1:$A$200,0),MATCH(J$8,J!$A$1:$ZZ$1,0)),""),"")</f>
        <v>0.5891058351251961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-3.6310066453926382</v>
      </c>
      <c r="N22" s="45">
        <f>IFERROR(IF(INDEX(J!$A$1:$ZZ$200,MATCH($A22,J!$A$1:$A$200,0),MATCH(N$8,J!$A$1:$ZZ$1,0))&lt;&gt;"",INDEX(J!$A$1:$ZZ$200,MATCH($A22,J!$A$1:$A$200,0),MATCH(N$8,J!$A$1:$ZZ$1,0)),""),"")</f>
        <v>-0.60732469847595349</v>
      </c>
      <c r="O22" s="45">
        <f>IFERROR(IF(INDEX(J!$A$1:$ZZ$200,MATCH($A22,J!$A$1:$A$200,0),MATCH(O$8,J!$A$1:$ZZ$1,0))&lt;&gt;"",INDEX(J!$A$1:$ZZ$200,MATCH($A22,J!$A$1:$A$200,0),MATCH(O$8,J!$A$1:$ZZ$1,0)),""),"")</f>
        <v>-3.0236819469166845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2.6802838913112863</v>
      </c>
      <c r="S22" s="45">
        <f>IFERROR(IF(INDEX(J!$A$1:$ZZ$200,MATCH($A22,J!$A$1:$A$200,0),MATCH(S$8,J!$A$1:$ZZ$1,0))&lt;&gt;"",INDEX(J!$A$1:$ZZ$200,MATCH($A22,J!$A$1:$A$200,0),MATCH(S$8,J!$A$1:$ZZ$1,0)),""),"")</f>
        <v>59.285087350597465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f t="shared" si="0"/>
        <v>1982</v>
      </c>
      <c r="B23" s="44">
        <f>IFERROR(IF(INDEX(J!$A$1:$ZZ$200,MATCH($A23,J!$A$1:$A$200,0),MATCH(B$8,J!$A$1:$ZZ$1,0))&lt;&gt;"",INDEX(J!$A$1:$ZZ$200,MATCH($A23,J!$A$1:$A$200,0),MATCH(B$8,J!$A$1:$ZZ$1,0)),""),"")</f>
        <v>1725.6578240836461</v>
      </c>
      <c r="C23" s="45">
        <f>IFERROR(IF(INDEX(J!$A$1:$ZZ$200,MATCH($A23,J!$A$1:$A$200,0),MATCH(C$8,J!$A$1:$ZZ$1,0))&lt;&gt;"",INDEX(J!$A$1:$ZZ$200,MATCH($A23,J!$A$1:$A$200,0),MATCH(C$8,J!$A$1:$ZZ$1,0)),""),"")</f>
        <v>22.053584095119611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1.9735470078402422</v>
      </c>
      <c r="G23" s="45">
        <f>IFERROR(IF(INDEX(J!$A$1:$ZZ$200,MATCH($A23,J!$A$1:$A$200,0),MATCH(G$8,J!$A$1:$ZZ$1,0))&lt;&gt;"",INDEX(J!$A$1:$ZZ$200,MATCH($A23,J!$A$1:$A$200,0),MATCH(G$8,J!$A$1:$ZZ$1,0)),""),"")</f>
        <v>1.0304798131843538</v>
      </c>
      <c r="H23" s="45">
        <f>IFERROR(IF(INDEX(J!$A$1:$ZZ$200,MATCH($A23,J!$A$1:$A$200,0),MATCH(H$8,J!$A$1:$ZZ$1,0))&lt;&gt;"",INDEX(J!$A$1:$ZZ$200,MATCH($A23,J!$A$1:$A$200,0),MATCH(H$8,J!$A$1:$ZZ$1,0)),""),"")</f>
        <v>-0.65467259763805807</v>
      </c>
      <c r="I23" s="45">
        <f>IFERROR(IF(INDEX(J!$A$1:$ZZ$200,MATCH($A23,J!$A$1:$A$200,0),MATCH(I$8,J!$A$1:$ZZ$1,0))&lt;&gt;"",INDEX(J!$A$1:$ZZ$200,MATCH($A23,J!$A$1:$A$200,0),MATCH(I$8,J!$A$1:$ZZ$1,0)),""),"")</f>
        <v>0.99546574336168303</v>
      </c>
      <c r="J23" s="45">
        <f>IFERROR(IF(INDEX(J!$A$1:$ZZ$200,MATCH($A23,J!$A$1:$A$200,0),MATCH(J$8,J!$A$1:$ZZ$1,0))&lt;&gt;"",INDEX(J!$A$1:$ZZ$200,MATCH($A23,J!$A$1:$A$200,0),MATCH(J$8,J!$A$1:$ZZ$1,0)),""),"")</f>
        <v>0.60227404893226355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-6.4011809360352192</v>
      </c>
      <c r="N23" s="45">
        <f>IFERROR(IF(INDEX(J!$A$1:$ZZ$200,MATCH($A23,J!$A$1:$A$200,0),MATCH(N$8,J!$A$1:$ZZ$1,0))&lt;&gt;"",INDEX(J!$A$1:$ZZ$200,MATCH($A23,J!$A$1:$A$200,0),MATCH(N$8,J!$A$1:$ZZ$1,0)),""),"")</f>
        <v>-1.4412833549900896</v>
      </c>
      <c r="O23" s="45">
        <f>IFERROR(IF(INDEX(J!$A$1:$ZZ$200,MATCH($A23,J!$A$1:$A$200,0),MATCH(O$8,J!$A$1:$ZZ$1,0))&lt;&gt;"",INDEX(J!$A$1:$ZZ$200,MATCH($A23,J!$A$1:$A$200,0),MATCH(O$8,J!$A$1:$ZZ$1,0)),""),"")</f>
        <v>-4.9598975810451291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3.0551318231869575</v>
      </c>
      <c r="S23" s="45">
        <f>IFERROR(IF(INDEX(J!$A$1:$ZZ$200,MATCH($A23,J!$A$1:$A$200,0),MATCH(S$8,J!$A$1:$ZZ$1,0))&lt;&gt;"",INDEX(J!$A$1:$ZZ$200,MATCH($A23,J!$A$1:$A$200,0),MATCH(S$8,J!$A$1:$ZZ$1,0)),""),"")</f>
        <v>59.484777522769193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f t="shared" si="0"/>
        <v>1983</v>
      </c>
      <c r="B24" s="44">
        <f>IFERROR(IF(INDEX(J!$A$1:$ZZ$200,MATCH($A24,J!$A$1:$A$200,0),MATCH(B$8,J!$A$1:$ZZ$1,0))&lt;&gt;"",INDEX(J!$A$1:$ZZ$200,MATCH($A24,J!$A$1:$A$200,0),MATCH(B$8,J!$A$1:$ZZ$1,0)),""),"")</f>
        <v>1762.6567683547719</v>
      </c>
      <c r="C24" s="45">
        <f>IFERROR(IF(INDEX(J!$A$1:$ZZ$200,MATCH($A24,J!$A$1:$A$200,0),MATCH(C$8,J!$A$1:$ZZ$1,0))&lt;&gt;"",INDEX(J!$A$1:$ZZ$200,MATCH($A24,J!$A$1:$A$200,0),MATCH(C$8,J!$A$1:$ZZ$1,0)),""),"")</f>
        <v>22.595800987204104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1.8233522294056168</v>
      </c>
      <c r="G24" s="45">
        <f>IFERROR(IF(INDEX(J!$A$1:$ZZ$200,MATCH($A24,J!$A$1:$A$200,0),MATCH(G$8,J!$A$1:$ZZ$1,0))&lt;&gt;"",INDEX(J!$A$1:$ZZ$200,MATCH($A24,J!$A$1:$A$200,0),MATCH(G$8,J!$A$1:$ZZ$1,0)),""),"")</f>
        <v>0.95362811076417897</v>
      </c>
      <c r="H24" s="45">
        <f>IFERROR(IF(INDEX(J!$A$1:$ZZ$200,MATCH($A24,J!$A$1:$A$200,0),MATCH(H$8,J!$A$1:$ZZ$1,0))&lt;&gt;"",INDEX(J!$A$1:$ZZ$200,MATCH($A24,J!$A$1:$A$200,0),MATCH(H$8,J!$A$1:$ZZ$1,0)),""),"")</f>
        <v>-0.73834161961200317</v>
      </c>
      <c r="I24" s="45">
        <f>IFERROR(IF(INDEX(J!$A$1:$ZZ$200,MATCH($A24,J!$A$1:$A$200,0),MATCH(I$8,J!$A$1:$ZZ$1,0))&lt;&gt;"",INDEX(J!$A$1:$ZZ$200,MATCH($A24,J!$A$1:$A$200,0),MATCH(I$8,J!$A$1:$ZZ$1,0)),""),"")</f>
        <v>1.0211646068838149</v>
      </c>
      <c r="J24" s="45">
        <f>IFERROR(IF(INDEX(J!$A$1:$ZZ$200,MATCH($A24,J!$A$1:$A$200,0),MATCH(J$8,J!$A$1:$ZZ$1,0))&lt;&gt;"",INDEX(J!$A$1:$ZZ$200,MATCH($A24,J!$A$1:$A$200,0),MATCH(J$8,J!$A$1:$ZZ$1,0)),""),"")</f>
        <v>0.58690113136962607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-6.9697703728365017</v>
      </c>
      <c r="N24" s="45">
        <f>IFERROR(IF(INDEX(J!$A$1:$ZZ$200,MATCH($A24,J!$A$1:$A$200,0),MATCH(N$8,J!$A$1:$ZZ$1,0))&lt;&gt;"",INDEX(J!$A$1:$ZZ$200,MATCH($A24,J!$A$1:$A$200,0),MATCH(N$8,J!$A$1:$ZZ$1,0)),""),"")</f>
        <v>-2.5760692528618794</v>
      </c>
      <c r="O24" s="45">
        <f>IFERROR(IF(INDEX(J!$A$1:$ZZ$200,MATCH($A24,J!$A$1:$A$200,0),MATCH(O$8,J!$A$1:$ZZ$1,0))&lt;&gt;"",INDEX(J!$A$1:$ZZ$200,MATCH($A24,J!$A$1:$A$200,0),MATCH(O$8,J!$A$1:$ZZ$1,0)),""),"")</f>
        <v>-4.3937011199746223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3.4443675242399716</v>
      </c>
      <c r="S24" s="45">
        <f>IFERROR(IF(INDEX(J!$A$1:$ZZ$200,MATCH($A24,J!$A$1:$A$200,0),MATCH(S$8,J!$A$1:$ZZ$1,0))&lt;&gt;"",INDEX(J!$A$1:$ZZ$200,MATCH($A24,J!$A$1:$A$200,0),MATCH(S$8,J!$A$1:$ZZ$1,0)),""),"")</f>
        <v>59.742176919887577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f t="shared" si="0"/>
        <v>1984</v>
      </c>
      <c r="B25" s="44">
        <f>IFERROR(IF(INDEX(J!$A$1:$ZZ$200,MATCH($A25,J!$A$1:$A$200,0),MATCH(B$8,J!$A$1:$ZZ$1,0))&lt;&gt;"",INDEX(J!$A$1:$ZZ$200,MATCH($A25,J!$A$1:$A$200,0),MATCH(B$8,J!$A$1:$ZZ$1,0)),""),"")</f>
        <v>1795.4047556832418</v>
      </c>
      <c r="C25" s="45">
        <f>IFERROR(IF(INDEX(J!$A$1:$ZZ$200,MATCH($A25,J!$A$1:$A$200,0),MATCH(C$8,J!$A$1:$ZZ$1,0))&lt;&gt;"",INDEX(J!$A$1:$ZZ$200,MATCH($A25,J!$A$1:$A$200,0),MATCH(C$8,J!$A$1:$ZZ$1,0)),""),"")</f>
        <v>23.104142821305391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1.5003318265908119</v>
      </c>
      <c r="G25" s="45">
        <f>IFERROR(IF(INDEX(J!$A$1:$ZZ$200,MATCH($A25,J!$A$1:$A$200,0),MATCH(G$8,J!$A$1:$ZZ$1,0))&lt;&gt;"",INDEX(J!$A$1:$ZZ$200,MATCH($A25,J!$A$1:$A$200,0),MATCH(G$8,J!$A$1:$ZZ$1,0)),""),"")</f>
        <v>0.91370226479403283</v>
      </c>
      <c r="H25" s="45">
        <f>IFERROR(IF(INDEX(J!$A$1:$ZZ$200,MATCH($A25,J!$A$1:$A$200,0),MATCH(H$8,J!$A$1:$ZZ$1,0))&lt;&gt;"",INDEX(J!$A$1:$ZZ$200,MATCH($A25,J!$A$1:$A$200,0),MATCH(H$8,J!$A$1:$ZZ$1,0)),""),"")</f>
        <v>-1.0010483640057424</v>
      </c>
      <c r="I25" s="45">
        <f>IFERROR(IF(INDEX(J!$A$1:$ZZ$200,MATCH($A25,J!$A$1:$A$200,0),MATCH(I$8,J!$A$1:$ZZ$1,0))&lt;&gt;"",INDEX(J!$A$1:$ZZ$200,MATCH($A25,J!$A$1:$A$200,0),MATCH(I$8,J!$A$1:$ZZ$1,0)),""),"")</f>
        <v>1.0446908433651061</v>
      </c>
      <c r="J25" s="45">
        <f>IFERROR(IF(INDEX(J!$A$1:$ZZ$200,MATCH($A25,J!$A$1:$A$200,0),MATCH(J$8,J!$A$1:$ZZ$1,0))&lt;&gt;"",INDEX(J!$A$1:$ZZ$200,MATCH($A25,J!$A$1:$A$200,0),MATCH(J$8,J!$A$1:$ZZ$1,0)),""),"")</f>
        <v>0.54298708243741522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-5.9736480052543204</v>
      </c>
      <c r="N25" s="45">
        <f>IFERROR(IF(INDEX(J!$A$1:$ZZ$200,MATCH($A25,J!$A$1:$A$200,0),MATCH(N$8,J!$A$1:$ZZ$1,0))&lt;&gt;"",INDEX(J!$A$1:$ZZ$200,MATCH($A25,J!$A$1:$A$200,0),MATCH(N$8,J!$A$1:$ZZ$1,0)),""),"")</f>
        <v>-2.8155571143219347</v>
      </c>
      <c r="O25" s="45">
        <f>IFERROR(IF(INDEX(J!$A$1:$ZZ$200,MATCH($A25,J!$A$1:$A$200,0),MATCH(O$8,J!$A$1:$ZZ$1,0))&lt;&gt;"",INDEX(J!$A$1:$ZZ$200,MATCH($A25,J!$A$1:$A$200,0),MATCH(O$8,J!$A$1:$ZZ$1,0)),""),"")</f>
        <v>-3.1580908909323853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3.8369876937867287</v>
      </c>
      <c r="S25" s="45">
        <f>IFERROR(IF(INDEX(J!$A$1:$ZZ$200,MATCH($A25,J!$A$1:$A$200,0),MATCH(S$8,J!$A$1:$ZZ$1,0))&lt;&gt;"",INDEX(J!$A$1:$ZZ$200,MATCH($A25,J!$A$1:$A$200,0),MATCH(S$8,J!$A$1:$ZZ$1,0)),""),"")</f>
        <v>59.941722501132297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f t="shared" si="0"/>
        <v>1985</v>
      </c>
      <c r="B26" s="44">
        <f>IFERROR(IF(INDEX(J!$A$1:$ZZ$200,MATCH($A26,J!$A$1:$A$200,0),MATCH(B$8,J!$A$1:$ZZ$1,0))&lt;&gt;"",INDEX(J!$A$1:$ZZ$200,MATCH($A26,J!$A$1:$A$200,0),MATCH(B$8,J!$A$1:$ZZ$1,0)),""),"")</f>
        <v>1828.58836901879</v>
      </c>
      <c r="C26" s="45">
        <f>IFERROR(IF(INDEX(J!$A$1:$ZZ$200,MATCH($A26,J!$A$1:$A$200,0),MATCH(C$8,J!$A$1:$ZZ$1,0))&lt;&gt;"",INDEX(J!$A$1:$ZZ$200,MATCH($A26,J!$A$1:$A$200,0),MATCH(C$8,J!$A$1:$ZZ$1,0)),""),"")</f>
        <v>23.545915774474405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1.451525691122495</v>
      </c>
      <c r="G26" s="45">
        <f>IFERROR(IF(INDEX(J!$A$1:$ZZ$200,MATCH($A26,J!$A$1:$A$200,0),MATCH(G$8,J!$A$1:$ZZ$1,0))&lt;&gt;"",INDEX(J!$A$1:$ZZ$200,MATCH($A26,J!$A$1:$A$200,0),MATCH(G$8,J!$A$1:$ZZ$1,0)),""),"")</f>
        <v>0.88215999082130858</v>
      </c>
      <c r="H26" s="45">
        <f>IFERROR(IF(INDEX(J!$A$1:$ZZ$200,MATCH($A26,J!$A$1:$A$200,0),MATCH(H$8,J!$A$1:$ZZ$1,0))&lt;&gt;"",INDEX(J!$A$1:$ZZ$200,MATCH($A26,J!$A$1:$A$200,0),MATCH(H$8,J!$A$1:$ZZ$1,0)),""),"")</f>
        <v>-0.96706314858115139</v>
      </c>
      <c r="I26" s="45">
        <f>IFERROR(IF(INDEX(J!$A$1:$ZZ$200,MATCH($A26,J!$A$1:$A$200,0),MATCH(I$8,J!$A$1:$ZZ$1,0))&lt;&gt;"",INDEX(J!$A$1:$ZZ$200,MATCH($A26,J!$A$1:$A$200,0),MATCH(I$8,J!$A$1:$ZZ$1,0)),""),"")</f>
        <v>1.0658969467468238</v>
      </c>
      <c r="J26" s="45">
        <f>IFERROR(IF(INDEX(J!$A$1:$ZZ$200,MATCH($A26,J!$A$1:$A$200,0),MATCH(J$8,J!$A$1:$ZZ$1,0))&lt;&gt;"",INDEX(J!$A$1:$ZZ$200,MATCH($A26,J!$A$1:$A$200,0),MATCH(J$8,J!$A$1:$ZZ$1,0)),""),"")</f>
        <v>0.4705319021355141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-5.3689666038078023</v>
      </c>
      <c r="N26" s="45">
        <f>IFERROR(IF(INDEX(J!$A$1:$ZZ$200,MATCH($A26,J!$A$1:$A$200,0),MATCH(N$8,J!$A$1:$ZZ$1,0))&lt;&gt;"",INDEX(J!$A$1:$ZZ$200,MATCH($A26,J!$A$1:$A$200,0),MATCH(N$8,J!$A$1:$ZZ$1,0)),""),"")</f>
        <v>-2.2411917250237647</v>
      </c>
      <c r="O26" s="45">
        <f>IFERROR(IF(INDEX(J!$A$1:$ZZ$200,MATCH($A26,J!$A$1:$A$200,0),MATCH(O$8,J!$A$1:$ZZ$1,0))&lt;&gt;"",INDEX(J!$A$1:$ZZ$200,MATCH($A26,J!$A$1:$A$200,0),MATCH(O$8,J!$A$1:$ZZ$1,0)),""),"")</f>
        <v>-3.1277748787840376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4.1890554126100215</v>
      </c>
      <c r="S26" s="45">
        <f>IFERROR(IF(INDEX(J!$A$1:$ZZ$200,MATCH($A26,J!$A$1:$A$200,0),MATCH(S$8,J!$A$1:$ZZ$1,0))&lt;&gt;"",INDEX(J!$A$1:$ZZ$200,MATCH($A26,J!$A$1:$A$200,0),MATCH(S$8,J!$A$1:$ZZ$1,0)),""),"")</f>
        <v>60.120220059121543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f t="shared" si="0"/>
        <v>1986</v>
      </c>
      <c r="B27" s="44">
        <f>IFERROR(IF(INDEX(J!$A$1:$ZZ$200,MATCH($A27,J!$A$1:$A$200,0),MATCH(B$8,J!$A$1:$ZZ$1,0))&lt;&gt;"",INDEX(J!$A$1:$ZZ$200,MATCH($A27,J!$A$1:$A$200,0),MATCH(B$8,J!$A$1:$ZZ$1,0)),""),"")</f>
        <v>1866.5593588325326</v>
      </c>
      <c r="C27" s="45">
        <f>IFERROR(IF(INDEX(J!$A$1:$ZZ$200,MATCH($A27,J!$A$1:$A$200,0),MATCH(C$8,J!$A$1:$ZZ$1,0))&lt;&gt;"",INDEX(J!$A$1:$ZZ$200,MATCH($A27,J!$A$1:$A$200,0),MATCH(C$8,J!$A$1:$ZZ$1,0)),""),"")</f>
        <v>23.997830387835712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1.6294192859168104</v>
      </c>
      <c r="G27" s="45">
        <f>IFERROR(IF(INDEX(J!$A$1:$ZZ$200,MATCH($A27,J!$A$1:$A$200,0),MATCH(G$8,J!$A$1:$ZZ$1,0))&lt;&gt;"",INDEX(J!$A$1:$ZZ$200,MATCH($A27,J!$A$1:$A$200,0),MATCH(G$8,J!$A$1:$ZZ$1,0)),""),"")</f>
        <v>0.89422378746762476</v>
      </c>
      <c r="H27" s="45">
        <f>IFERROR(IF(INDEX(J!$A$1:$ZZ$200,MATCH($A27,J!$A$1:$A$200,0),MATCH(H$8,J!$A$1:$ZZ$1,0))&lt;&gt;"",INDEX(J!$A$1:$ZZ$200,MATCH($A27,J!$A$1:$A$200,0),MATCH(H$8,J!$A$1:$ZZ$1,0)),""),"")</f>
        <v>-0.72265677303857112</v>
      </c>
      <c r="I27" s="45">
        <f>IFERROR(IF(INDEX(J!$A$1:$ZZ$200,MATCH($A27,J!$A$1:$A$200,0),MATCH(I$8,J!$A$1:$ZZ$1,0))&lt;&gt;"",INDEX(J!$A$1:$ZZ$200,MATCH($A27,J!$A$1:$A$200,0),MATCH(I$8,J!$A$1:$ZZ$1,0)),""),"")</f>
        <v>1.0814230186895144</v>
      </c>
      <c r="J27" s="45">
        <f>IFERROR(IF(INDEX(J!$A$1:$ZZ$200,MATCH($A27,J!$A$1:$A$200,0),MATCH(J$8,J!$A$1:$ZZ$1,0))&lt;&gt;"",INDEX(J!$A$1:$ZZ$200,MATCH($A27,J!$A$1:$A$200,0),MATCH(J$8,J!$A$1:$ZZ$1,0)),""),"")</f>
        <v>0.3764292527982423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-4.9731916792788207</v>
      </c>
      <c r="N27" s="45">
        <f>IFERROR(IF(INDEX(J!$A$1:$ZZ$200,MATCH($A27,J!$A$1:$A$200,0),MATCH(N$8,J!$A$1:$ZZ$1,0))&lt;&gt;"",INDEX(J!$A$1:$ZZ$200,MATCH($A27,J!$A$1:$A$200,0),MATCH(N$8,J!$A$1:$ZZ$1,0)),""),"")</f>
        <v>-1.5355762850119699</v>
      </c>
      <c r="O27" s="45">
        <f>IFERROR(IF(INDEX(J!$A$1:$ZZ$200,MATCH($A27,J!$A$1:$A$200,0),MATCH(O$8,J!$A$1:$ZZ$1,0))&lt;&gt;"",INDEX(J!$A$1:$ZZ$200,MATCH($A27,J!$A$1:$A$200,0),MATCH(O$8,J!$A$1:$ZZ$1,0)),""),"")</f>
        <v>-3.4376153942668508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4.4657590320964822</v>
      </c>
      <c r="S27" s="45">
        <f>IFERROR(IF(INDEX(J!$A$1:$ZZ$200,MATCH($A27,J!$A$1:$A$200,0),MATCH(S$8,J!$A$1:$ZZ$1,0))&lt;&gt;"",INDEX(J!$A$1:$ZZ$200,MATCH($A27,J!$A$1:$A$200,0),MATCH(S$8,J!$A$1:$ZZ$1,0)),""),"")</f>
        <v>60.39571902346119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f t="shared" si="0"/>
        <v>1987</v>
      </c>
      <c r="B28" s="44">
        <f>IFERROR(IF(INDEX(J!$A$1:$ZZ$200,MATCH($A28,J!$A$1:$A$200,0),MATCH(B$8,J!$A$1:$ZZ$1,0))&lt;&gt;"",INDEX(J!$A$1:$ZZ$200,MATCH($A28,J!$A$1:$A$200,0),MATCH(B$8,J!$A$1:$ZZ$1,0)),""),"")</f>
        <v>1903.8926377353405</v>
      </c>
      <c r="C28" s="45">
        <f>IFERROR(IF(INDEX(J!$A$1:$ZZ$200,MATCH($A28,J!$A$1:$A$200,0),MATCH(C$8,J!$A$1:$ZZ$1,0))&lt;&gt;"",INDEX(J!$A$1:$ZZ$200,MATCH($A28,J!$A$1:$A$200,0),MATCH(C$8,J!$A$1:$ZZ$1,0)),""),"")</f>
        <v>24.440369820789616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1.5294404946772562</v>
      </c>
      <c r="G28" s="45">
        <f>IFERROR(IF(INDEX(J!$A$1:$ZZ$200,MATCH($A28,J!$A$1:$A$200,0),MATCH(G$8,J!$A$1:$ZZ$1,0))&lt;&gt;"",INDEX(J!$A$1:$ZZ$200,MATCH($A28,J!$A$1:$A$200,0),MATCH(G$8,J!$A$1:$ZZ$1,0)),""),"")</f>
        <v>0.91081642468223556</v>
      </c>
      <c r="H28" s="45">
        <f>IFERROR(IF(INDEX(J!$A$1:$ZZ$200,MATCH($A28,J!$A$1:$A$200,0),MATCH(H$8,J!$A$1:$ZZ$1,0))&lt;&gt;"",INDEX(J!$A$1:$ZZ$200,MATCH($A28,J!$A$1:$A$200,0),MATCH(H$8,J!$A$1:$ZZ$1,0)),""),"")</f>
        <v>-0.76168564113318826</v>
      </c>
      <c r="I28" s="45">
        <f>IFERROR(IF(INDEX(J!$A$1:$ZZ$200,MATCH($A28,J!$A$1:$A$200,0),MATCH(I$8,J!$A$1:$ZZ$1,0))&lt;&gt;"",INDEX(J!$A$1:$ZZ$200,MATCH($A28,J!$A$1:$A$200,0),MATCH(I$8,J!$A$1:$ZZ$1,0)),""),"")</f>
        <v>1.0920559273653452</v>
      </c>
      <c r="J28" s="45">
        <f>IFERROR(IF(INDEX(J!$A$1:$ZZ$200,MATCH($A28,J!$A$1:$A$200,0),MATCH(J$8,J!$A$1:$ZZ$1,0))&lt;&gt;"",INDEX(J!$A$1:$ZZ$200,MATCH($A28,J!$A$1:$A$200,0),MATCH(J$8,J!$A$1:$ZZ$1,0)),""),"")</f>
        <v>0.28825378376286359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-5.3288826840812238</v>
      </c>
      <c r="N28" s="45">
        <f>IFERROR(IF(INDEX(J!$A$1:$ZZ$200,MATCH($A28,J!$A$1:$A$200,0),MATCH(N$8,J!$A$1:$ZZ$1,0))&lt;&gt;"",INDEX(J!$A$1:$ZZ$200,MATCH($A28,J!$A$1:$A$200,0),MATCH(N$8,J!$A$1:$ZZ$1,0)),""),"")</f>
        <v>-1.4303340517493148</v>
      </c>
      <c r="O28" s="45">
        <f>IFERROR(IF(INDEX(J!$A$1:$ZZ$200,MATCH($A28,J!$A$1:$A$200,0),MATCH(O$8,J!$A$1:$ZZ$1,0))&lt;&gt;"",INDEX(J!$A$1:$ZZ$200,MATCH($A28,J!$A$1:$A$200,0),MATCH(O$8,J!$A$1:$ZZ$1,0)),""),"")</f>
        <v>-3.8985486323319094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4.746749855350699</v>
      </c>
      <c r="S28" s="45">
        <f>IFERROR(IF(INDEX(J!$A$1:$ZZ$200,MATCH($A28,J!$A$1:$A$200,0),MATCH(S$8,J!$A$1:$ZZ$1,0))&lt;&gt;"",INDEX(J!$A$1:$ZZ$200,MATCH($A28,J!$A$1:$A$200,0),MATCH(S$8,J!$A$1:$ZZ$1,0)),""),"")</f>
        <v>60.668759341482492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f t="shared" si="0"/>
        <v>1988</v>
      </c>
      <c r="B29" s="44">
        <f>IFERROR(IF(INDEX(J!$A$1:$ZZ$200,MATCH($A29,J!$A$1:$A$200,0),MATCH(B$8,J!$A$1:$ZZ$1,0))&lt;&gt;"",INDEX(J!$A$1:$ZZ$200,MATCH($A29,J!$A$1:$A$200,0),MATCH(B$8,J!$A$1:$ZZ$1,0)),""),"")</f>
        <v>1946.8571797403738</v>
      </c>
      <c r="C29" s="45">
        <f>IFERROR(IF(INDEX(J!$A$1:$ZZ$200,MATCH($A29,J!$A$1:$A$200,0),MATCH(C$8,J!$A$1:$ZZ$1,0))&lt;&gt;"",INDEX(J!$A$1:$ZZ$200,MATCH($A29,J!$A$1:$A$200,0),MATCH(C$8,J!$A$1:$ZZ$1,0)),""),"")</f>
        <v>24.835613741268212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1.7381880859396732</v>
      </c>
      <c r="G29" s="45">
        <f>IFERROR(IF(INDEX(J!$A$1:$ZZ$200,MATCH($A29,J!$A$1:$A$200,0),MATCH(G$8,J!$A$1:$ZZ$1,0))&lt;&gt;"",INDEX(J!$A$1:$ZZ$200,MATCH($A29,J!$A$1:$A$200,0),MATCH(G$8,J!$A$1:$ZZ$1,0)),""),"")</f>
        <v>0.93081877097114651</v>
      </c>
      <c r="H29" s="45">
        <f>IFERROR(IF(INDEX(J!$A$1:$ZZ$200,MATCH($A29,J!$A$1:$A$200,0),MATCH(H$8,J!$A$1:$ZZ$1,0))&lt;&gt;"",INDEX(J!$A$1:$ZZ$200,MATCH($A29,J!$A$1:$A$200,0),MATCH(H$8,J!$A$1:$ZZ$1,0)),""),"")</f>
        <v>-0.5096714470571635</v>
      </c>
      <c r="I29" s="45">
        <f>IFERROR(IF(INDEX(J!$A$1:$ZZ$200,MATCH($A29,J!$A$1:$A$200,0),MATCH(I$8,J!$A$1:$ZZ$1,0))&lt;&gt;"",INDEX(J!$A$1:$ZZ$200,MATCH($A29,J!$A$1:$A$200,0),MATCH(I$8,J!$A$1:$ZZ$1,0)),""),"")</f>
        <v>1.104141604661919</v>
      </c>
      <c r="J29" s="45">
        <f>IFERROR(IF(INDEX(J!$A$1:$ZZ$200,MATCH($A29,J!$A$1:$A$200,0),MATCH(J$8,J!$A$1:$ZZ$1,0))&lt;&gt;"",INDEX(J!$A$1:$ZZ$200,MATCH($A29,J!$A$1:$A$200,0),MATCH(J$8,J!$A$1:$ZZ$1,0)),""),"")</f>
        <v>0.2128991573637711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-3.681949832518348</v>
      </c>
      <c r="N29" s="45">
        <f>IFERROR(IF(INDEX(J!$A$1:$ZZ$200,MATCH($A29,J!$A$1:$A$200,0),MATCH(N$8,J!$A$1:$ZZ$1,0))&lt;&gt;"",INDEX(J!$A$1:$ZZ$200,MATCH($A29,J!$A$1:$A$200,0),MATCH(N$8,J!$A$1:$ZZ$1,0)),""),"")</f>
        <v>-0.78692444464599665</v>
      </c>
      <c r="O29" s="45">
        <f>IFERROR(IF(INDEX(J!$A$1:$ZZ$200,MATCH($A29,J!$A$1:$A$200,0),MATCH(O$8,J!$A$1:$ZZ$1,0))&lt;&gt;"",INDEX(J!$A$1:$ZZ$200,MATCH($A29,J!$A$1:$A$200,0),MATCH(O$8,J!$A$1:$ZZ$1,0)),""),"")</f>
        <v>-2.8950253878723515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5.0243931521524638</v>
      </c>
      <c r="S29" s="45">
        <f>IFERROR(IF(INDEX(J!$A$1:$ZZ$200,MATCH($A29,J!$A$1:$A$200,0),MATCH(S$8,J!$A$1:$ZZ$1,0))&lt;&gt;"",INDEX(J!$A$1:$ZZ$200,MATCH($A29,J!$A$1:$A$200,0),MATCH(S$8,J!$A$1:$ZZ$1,0)),""),"")</f>
        <v>60.954760411551369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f t="shared" si="0"/>
        <v>1989</v>
      </c>
      <c r="B30" s="44">
        <f>IFERROR(IF(INDEX(J!$A$1:$ZZ$200,MATCH($A30,J!$A$1:$A$200,0),MATCH(B$8,J!$A$1:$ZZ$1,0))&lt;&gt;"",INDEX(J!$A$1:$ZZ$200,MATCH($A30,J!$A$1:$A$200,0),MATCH(B$8,J!$A$1:$ZZ$1,0)),""),"")</f>
        <v>1994.9383936603513</v>
      </c>
      <c r="C30" s="45">
        <f>IFERROR(IF(INDEX(J!$A$1:$ZZ$200,MATCH($A30,J!$A$1:$A$200,0),MATCH(C$8,J!$A$1:$ZZ$1,0))&lt;&gt;"",INDEX(J!$A$1:$ZZ$200,MATCH($A30,J!$A$1:$A$200,0),MATCH(C$8,J!$A$1:$ZZ$1,0)),""),"")</f>
        <v>25.21636968926509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1.906420547696217</v>
      </c>
      <c r="G30" s="45">
        <f>IFERROR(IF(INDEX(J!$A$1:$ZZ$200,MATCH($A30,J!$A$1:$A$200,0),MATCH(G$8,J!$A$1:$ZZ$1,0))&lt;&gt;"",INDEX(J!$A$1:$ZZ$200,MATCH($A30,J!$A$1:$A$200,0),MATCH(G$8,J!$A$1:$ZZ$1,0)),""),"")</f>
        <v>0.9812661732249609</v>
      </c>
      <c r="H30" s="45">
        <f>IFERROR(IF(INDEX(J!$A$1:$ZZ$200,MATCH($A30,J!$A$1:$A$200,0),MATCH(H$8,J!$A$1:$ZZ$1,0))&lt;&gt;"",INDEX(J!$A$1:$ZZ$200,MATCH($A30,J!$A$1:$A$200,0),MATCH(H$8,J!$A$1:$ZZ$1,0)),""),"")</f>
        <v>-0.33598372800636023</v>
      </c>
      <c r="I30" s="45">
        <f>IFERROR(IF(INDEX(J!$A$1:$ZZ$200,MATCH($A30,J!$A$1:$A$200,0),MATCH(I$8,J!$A$1:$ZZ$1,0))&lt;&gt;"",INDEX(J!$A$1:$ZZ$200,MATCH($A30,J!$A$1:$A$200,0),MATCH(I$8,J!$A$1:$ZZ$1,0)),""),"")</f>
        <v>1.1107727288767251</v>
      </c>
      <c r="J30" s="45">
        <f>IFERROR(IF(INDEX(J!$A$1:$ZZ$200,MATCH($A30,J!$A$1:$A$200,0),MATCH(J$8,J!$A$1:$ZZ$1,0))&lt;&gt;"",INDEX(J!$A$1:$ZZ$200,MATCH($A30,J!$A$1:$A$200,0),MATCH(J$8,J!$A$1:$ZZ$1,0)),""),"")</f>
        <v>0.15036537360089142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-2.0974892026882035</v>
      </c>
      <c r="N30" s="45">
        <f>IFERROR(IF(INDEX(J!$A$1:$ZZ$200,MATCH($A30,J!$A$1:$A$200,0),MATCH(N$8,J!$A$1:$ZZ$1,0))&lt;&gt;"",INDEX(J!$A$1:$ZZ$200,MATCH($A30,J!$A$1:$A$200,0),MATCH(N$8,J!$A$1:$ZZ$1,0)),""),"")</f>
        <v>-0.82989070782330476</v>
      </c>
      <c r="O30" s="45">
        <f>IFERROR(IF(INDEX(J!$A$1:$ZZ$200,MATCH($A30,J!$A$1:$A$200,0),MATCH(O$8,J!$A$1:$ZZ$1,0))&lt;&gt;"",INDEX(J!$A$1:$ZZ$200,MATCH($A30,J!$A$1:$A$200,0),MATCH(O$8,J!$A$1:$ZZ$1,0)),""),"")</f>
        <v>-1.2675984948648988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5.2892118885324964</v>
      </c>
      <c r="S30" s="45">
        <f>IFERROR(IF(INDEX(J!$A$1:$ZZ$200,MATCH($A30,J!$A$1:$A$200,0),MATCH(S$8,J!$A$1:$ZZ$1,0))&lt;&gt;"",INDEX(J!$A$1:$ZZ$200,MATCH($A30,J!$A$1:$A$200,0),MATCH(S$8,J!$A$1:$ZZ$1,0)),""),"")</f>
        <v>61.222742040139067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f t="shared" si="0"/>
        <v>1990</v>
      </c>
      <c r="B31" s="44">
        <f>IFERROR(IF(INDEX(J!$A$1:$ZZ$200,MATCH($A31,J!$A$1:$A$200,0),MATCH(B$8,J!$A$1:$ZZ$1,0))&lt;&gt;"",INDEX(J!$A$1:$ZZ$200,MATCH($A31,J!$A$1:$A$200,0),MATCH(B$8,J!$A$1:$ZZ$1,0)),""),"")</f>
        <v>2040.5630258220272</v>
      </c>
      <c r="C31" s="45">
        <f>IFERROR(IF(INDEX(J!$A$1:$ZZ$200,MATCH($A31,J!$A$1:$A$200,0),MATCH(C$8,J!$A$1:$ZZ$1,0))&lt;&gt;"",INDEX(J!$A$1:$ZZ$200,MATCH($A31,J!$A$1:$A$200,0),MATCH(C$8,J!$A$1:$ZZ$1,0)),""),"")</f>
        <v>25.585961879912738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1.7475899271400943</v>
      </c>
      <c r="G31" s="45">
        <f>IFERROR(IF(INDEX(J!$A$1:$ZZ$200,MATCH($A31,J!$A$1:$A$200,0),MATCH(G$8,J!$A$1:$ZZ$1,0))&lt;&gt;"",INDEX(J!$A$1:$ZZ$200,MATCH($A31,J!$A$1:$A$200,0),MATCH(G$8,J!$A$1:$ZZ$1,0)),""),"")</f>
        <v>1.0605665772117938</v>
      </c>
      <c r="H31" s="45">
        <f>IFERROR(IF(INDEX(J!$A$1:$ZZ$200,MATCH($A31,J!$A$1:$A$200,0),MATCH(H$8,J!$A$1:$ZZ$1,0))&lt;&gt;"",INDEX(J!$A$1:$ZZ$200,MATCH($A31,J!$A$1:$A$200,0),MATCH(H$8,J!$A$1:$ZZ$1,0)),""),"")</f>
        <v>-0.52829355736063799</v>
      </c>
      <c r="I31" s="45">
        <f>IFERROR(IF(INDEX(J!$A$1:$ZZ$200,MATCH($A31,J!$A$1:$A$200,0),MATCH(I$8,J!$A$1:$ZZ$1,0))&lt;&gt;"",INDEX(J!$A$1:$ZZ$200,MATCH($A31,J!$A$1:$A$200,0),MATCH(I$8,J!$A$1:$ZZ$1,0)),""),"")</f>
        <v>1.1146644748147139</v>
      </c>
      <c r="J31" s="45">
        <f>IFERROR(IF(INDEX(J!$A$1:$ZZ$200,MATCH($A31,J!$A$1:$A$200,0),MATCH(J$8,J!$A$1:$ZZ$1,0))&lt;&gt;"",INDEX(J!$A$1:$ZZ$200,MATCH($A31,J!$A$1:$A$200,0),MATCH(J$8,J!$A$1:$ZZ$1,0)),""),"")</f>
        <v>0.10065243247422463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0.88477261228205517</v>
      </c>
      <c r="N31" s="45">
        <f>IFERROR(IF(INDEX(J!$A$1:$ZZ$200,MATCH($A31,J!$A$1:$A$200,0),MATCH(N$8,J!$A$1:$ZZ$1,0))&lt;&gt;"",INDEX(J!$A$1:$ZZ$200,MATCH($A31,J!$A$1:$A$200,0),MATCH(N$8,J!$A$1:$ZZ$1,0)),""),"")</f>
        <v>-0.33291182094966648</v>
      </c>
      <c r="O31" s="45">
        <f>IFERROR(IF(INDEX(J!$A$1:$ZZ$200,MATCH($A31,J!$A$1:$A$200,0),MATCH(O$8,J!$A$1:$ZZ$1,0))&lt;&gt;"",INDEX(J!$A$1:$ZZ$200,MATCH($A31,J!$A$1:$A$200,0),MATCH(O$8,J!$A$1:$ZZ$1,0)),""),"")</f>
        <v>1.2176844332317216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5.5618600878156332</v>
      </c>
      <c r="S31" s="45">
        <f>IFERROR(IF(INDEX(J!$A$1:$ZZ$200,MATCH($A31,J!$A$1:$A$200,0),MATCH(S$8,J!$A$1:$ZZ$1,0))&lt;&gt;"",INDEX(J!$A$1:$ZZ$200,MATCH($A31,J!$A$1:$A$200,0),MATCH(S$8,J!$A$1:$ZZ$1,0)),""),"")</f>
        <v>61.399415126474707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f t="shared" si="0"/>
        <v>1991</v>
      </c>
      <c r="B32" s="44">
        <f>IFERROR(IF(INDEX(J!$A$1:$ZZ$200,MATCH($A32,J!$A$1:$A$200,0),MATCH(B$8,J!$A$1:$ZZ$1,0))&lt;&gt;"",INDEX(J!$A$1:$ZZ$200,MATCH($A32,J!$A$1:$A$200,0),MATCH(B$8,J!$A$1:$ZZ$1,0)),""),"")</f>
        <v>2091.4208814166914</v>
      </c>
      <c r="C32" s="45">
        <f>IFERROR(IF(INDEX(J!$A$1:$ZZ$200,MATCH($A32,J!$A$1:$A$200,0),MATCH(C$8,J!$A$1:$ZZ$1,0))&lt;&gt;"",INDEX(J!$A$1:$ZZ$200,MATCH($A32,J!$A$1:$A$200,0),MATCH(C$8,J!$A$1:$ZZ$1,0)),""),"")</f>
        <v>26.079651195775625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1.90610683356338</v>
      </c>
      <c r="G32" s="45">
        <f>IFERROR(IF(INDEX(J!$A$1:$ZZ$200,MATCH($A32,J!$A$1:$A$200,0),MATCH(G$8,J!$A$1:$ZZ$1,0))&lt;&gt;"",INDEX(J!$A$1:$ZZ$200,MATCH($A32,J!$A$1:$A$200,0),MATCH(G$8,J!$A$1:$ZZ$1,0)),""),"")</f>
        <v>1.1234479223418554</v>
      </c>
      <c r="H32" s="45">
        <f>IFERROR(IF(INDEX(J!$A$1:$ZZ$200,MATCH($A32,J!$A$1:$A$200,0),MATCH(H$8,J!$A$1:$ZZ$1,0))&lt;&gt;"",INDEX(J!$A$1:$ZZ$200,MATCH($A32,J!$A$1:$A$200,0),MATCH(H$8,J!$A$1:$ZZ$1,0)),""),"")</f>
        <v>-0.3943219490931747</v>
      </c>
      <c r="I32" s="45">
        <f>IFERROR(IF(INDEX(J!$A$1:$ZZ$200,MATCH($A32,J!$A$1:$A$200,0),MATCH(I$8,J!$A$1:$ZZ$1,0))&lt;&gt;"",INDEX(J!$A$1:$ZZ$200,MATCH($A32,J!$A$1:$A$200,0),MATCH(I$8,J!$A$1:$ZZ$1,0)),""),"")</f>
        <v>1.1139205066328033</v>
      </c>
      <c r="J32" s="45">
        <f>IFERROR(IF(INDEX(J!$A$1:$ZZ$200,MATCH($A32,J!$A$1:$A$200,0),MATCH(J$8,J!$A$1:$ZZ$1,0))&lt;&gt;"",INDEX(J!$A$1:$ZZ$200,MATCH($A32,J!$A$1:$A$200,0),MATCH(J$8,J!$A$1:$ZZ$1,0)),""),"")</f>
        <v>6.30603536818959E-2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3.7796374733663614</v>
      </c>
      <c r="N32" s="45">
        <f>IFERROR(IF(INDEX(J!$A$1:$ZZ$200,MATCH($A32,J!$A$1:$A$200,0),MATCH(N$8,J!$A$1:$ZZ$1,0))&lt;&gt;"",INDEX(J!$A$1:$ZZ$200,MATCH($A32,J!$A$1:$A$200,0),MATCH(N$8,J!$A$1:$ZZ$1,0)),""),"")</f>
        <v>4.6984564264117896</v>
      </c>
      <c r="O32" s="45">
        <f>IFERROR(IF(INDEX(J!$A$1:$ZZ$200,MATCH($A32,J!$A$1:$A$200,0),MATCH(O$8,J!$A$1:$ZZ$1,0))&lt;&gt;"",INDEX(J!$A$1:$ZZ$200,MATCH($A32,J!$A$1:$A$200,0),MATCH(O$8,J!$A$1:$ZZ$1,0)),""),"")</f>
        <v>-0.91881895304542804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5.8591166150611746</v>
      </c>
      <c r="S32" s="45">
        <f>IFERROR(IF(INDEX(J!$A$1:$ZZ$200,MATCH($A32,J!$A$1:$A$200,0),MATCH(S$8,J!$A$1:$ZZ$1,0))&lt;&gt;"",INDEX(J!$A$1:$ZZ$200,MATCH($A32,J!$A$1:$A$200,0),MATCH(S$8,J!$A$1:$ZZ$1,0)),""),"")</f>
        <v>61.633723978429103</v>
      </c>
      <c r="T32" s="45">
        <f>IFERROR(IF(INDEX(J!$A$1:$ZZ$200,MATCH($A32,J!$A$1:$A$200,0),MATCH(T$8,J!$A$1:$ZZ$1,0))&lt;&gt;"",INDEX(J!$A$1:$ZZ$200,MATCH($A32,J!$A$1:$A$200,0),MATCH(T$8,J!$A$1:$ZZ$1,0)),""),"")</f>
        <v>18.509341744284583</v>
      </c>
      <c r="U32" s="45">
        <f>IFERROR(IF(INDEX(J!$A$1:$ZZ$200,MATCH($A32,J!$A$1:$A$200,0),MATCH(U$8,J!$A$1:$ZZ$1,0))&lt;&gt;"",INDEX(J!$A$1:$ZZ$200,MATCH($A32,J!$A$1:$A$200,0),MATCH(U$8,J!$A$1:$ZZ$1,0)),""),"")</f>
        <v>9.1662164595714017</v>
      </c>
    </row>
    <row r="33" spans="1:21">
      <c r="A33" s="43">
        <f t="shared" si="0"/>
        <v>1992</v>
      </c>
      <c r="B33" s="44">
        <f>IFERROR(IF(INDEX(J!$A$1:$ZZ$200,MATCH($A33,J!$A$1:$A$200,0),MATCH(B$8,J!$A$1:$ZZ$1,0))&lt;&gt;"",INDEX(J!$A$1:$ZZ$200,MATCH($A33,J!$A$1:$A$200,0),MATCH(B$8,J!$A$1:$ZZ$1,0)),""),"")</f>
        <v>2155.7945449943982</v>
      </c>
      <c r="C33" s="45">
        <f>IFERROR(IF(INDEX(J!$A$1:$ZZ$200,MATCH($A33,J!$A$1:$A$200,0),MATCH(C$8,J!$A$1:$ZZ$1,0))&lt;&gt;"",INDEX(J!$A$1:$ZZ$200,MATCH($A33,J!$A$1:$A$200,0),MATCH(C$8,J!$A$1:$ZZ$1,0)),""),"")</f>
        <v>26.678631263138229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2.573993530916252</v>
      </c>
      <c r="G33" s="45">
        <f>IFERROR(IF(INDEX(J!$A$1:$ZZ$200,MATCH($A33,J!$A$1:$A$200,0),MATCH(G$8,J!$A$1:$ZZ$1,0))&lt;&gt;"",INDEX(J!$A$1:$ZZ$200,MATCH($A33,J!$A$1:$A$200,0),MATCH(G$8,J!$A$1:$ZZ$1,0)),""),"")</f>
        <v>1.1501322819716395</v>
      </c>
      <c r="H33" s="45">
        <f>IFERROR(IF(INDEX(J!$A$1:$ZZ$200,MATCH($A33,J!$A$1:$A$200,0),MATCH(H$8,J!$A$1:$ZZ$1,0))&lt;&gt;"",INDEX(J!$A$1:$ZZ$200,MATCH($A33,J!$A$1:$A$200,0),MATCH(H$8,J!$A$1:$ZZ$1,0)),""),"")</f>
        <v>0.27724287525428326</v>
      </c>
      <c r="I33" s="45">
        <f>IFERROR(IF(INDEX(J!$A$1:$ZZ$200,MATCH($A33,J!$A$1:$A$200,0),MATCH(I$8,J!$A$1:$ZZ$1,0))&lt;&gt;"",INDEX(J!$A$1:$ZZ$200,MATCH($A33,J!$A$1:$A$200,0),MATCH(I$8,J!$A$1:$ZZ$1,0)),""),"")</f>
        <v>1.1118291576741286</v>
      </c>
      <c r="J33" s="45">
        <f>IFERROR(IF(INDEX(J!$A$1:$ZZ$200,MATCH($A33,J!$A$1:$A$200,0),MATCH(J$8,J!$A$1:$ZZ$1,0))&lt;&gt;"",INDEX(J!$A$1:$ZZ$200,MATCH($A33,J!$A$1:$A$200,0),MATCH(J$8,J!$A$1:$ZZ$1,0)),""),"")</f>
        <v>3.4789216016200886E-2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2.770829182367716</v>
      </c>
      <c r="N33" s="45">
        <f>IFERROR(IF(INDEX(J!$A$1:$ZZ$200,MATCH($A33,J!$A$1:$A$200,0),MATCH(N$8,J!$A$1:$ZZ$1,0))&lt;&gt;"",INDEX(J!$A$1:$ZZ$200,MATCH($A33,J!$A$1:$A$200,0),MATCH(N$8,J!$A$1:$ZZ$1,0)),""),"")</f>
        <v>2.9970867016071696</v>
      </c>
      <c r="O33" s="45">
        <f>IFERROR(IF(INDEX(J!$A$1:$ZZ$200,MATCH($A33,J!$A$1:$A$200,0),MATCH(O$8,J!$A$1:$ZZ$1,0))&lt;&gt;"",INDEX(J!$A$1:$ZZ$200,MATCH($A33,J!$A$1:$A$200,0),MATCH(O$8,J!$A$1:$ZZ$1,0)),""),"")</f>
        <v>-0.22625751923945359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6.1980143523709677</v>
      </c>
      <c r="S33" s="45">
        <f>IFERROR(IF(INDEX(J!$A$1:$ZZ$200,MATCH($A33,J!$A$1:$A$200,0),MATCH(S$8,J!$A$1:$ZZ$1,0))&lt;&gt;"",INDEX(J!$A$1:$ZZ$200,MATCH($A33,J!$A$1:$A$200,0),MATCH(S$8,J!$A$1:$ZZ$1,0)),""),"")</f>
        <v>61.917037566921366</v>
      </c>
      <c r="T33" s="45">
        <f>IFERROR(IF(INDEX(J!$A$1:$ZZ$200,MATCH($A33,J!$A$1:$A$200,0),MATCH(T$8,J!$A$1:$ZZ$1,0))&lt;&gt;"",INDEX(J!$A$1:$ZZ$200,MATCH($A33,J!$A$1:$A$200,0),MATCH(T$8,J!$A$1:$ZZ$1,0)),""),"")</f>
        <v>19.897520205815113</v>
      </c>
      <c r="U33" s="45">
        <f>IFERROR(IF(INDEX(J!$A$1:$ZZ$200,MATCH($A33,J!$A$1:$A$200,0),MATCH(U$8,J!$A$1:$ZZ$1,0))&lt;&gt;"",INDEX(J!$A$1:$ZZ$200,MATCH($A33,J!$A$1:$A$200,0),MATCH(U$8,J!$A$1:$ZZ$1,0)),""),"")</f>
        <v>9.4056308654848806</v>
      </c>
    </row>
    <row r="34" spans="1:21">
      <c r="A34" s="43">
        <f t="shared" si="0"/>
        <v>1993</v>
      </c>
      <c r="B34" s="44">
        <f>IFERROR(IF(INDEX(J!$A$1:$ZZ$200,MATCH($A34,J!$A$1:$A$200,0),MATCH(B$8,J!$A$1:$ZZ$1,0))&lt;&gt;"",INDEX(J!$A$1:$ZZ$200,MATCH($A34,J!$A$1:$A$200,0),MATCH(B$8,J!$A$1:$ZZ$1,0)),""),"")</f>
        <v>2211.8289095114319</v>
      </c>
      <c r="C34" s="45">
        <f>IFERROR(IF(INDEX(J!$A$1:$ZZ$200,MATCH($A34,J!$A$1:$A$200,0),MATCH(C$8,J!$A$1:$ZZ$1,0))&lt;&gt;"",INDEX(J!$A$1:$ZZ$200,MATCH($A34,J!$A$1:$A$200,0),MATCH(C$8,J!$A$1:$ZZ$1,0)),""),"")</f>
        <v>27.277259900156668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2.0892201999374023</v>
      </c>
      <c r="G34" s="45">
        <f>IFERROR(IF(INDEX(J!$A$1:$ZZ$200,MATCH($A34,J!$A$1:$A$200,0),MATCH(G$8,J!$A$1:$ZZ$1,0))&lt;&gt;"",INDEX(J!$A$1:$ZZ$200,MATCH($A34,J!$A$1:$A$200,0),MATCH(G$8,J!$A$1:$ZZ$1,0)),""),"")</f>
        <v>1.0487614897670969</v>
      </c>
      <c r="H34" s="45">
        <f>IFERROR(IF(INDEX(J!$A$1:$ZZ$200,MATCH($A34,J!$A$1:$A$200,0),MATCH(H$8,J!$A$1:$ZZ$1,0))&lt;&gt;"",INDEX(J!$A$1:$ZZ$200,MATCH($A34,J!$A$1:$A$200,0),MATCH(H$8,J!$A$1:$ZZ$1,0)),""),"")</f>
        <v>-8.0871173625176415E-2</v>
      </c>
      <c r="I34" s="45">
        <f>IFERROR(IF(INDEX(J!$A$1:$ZZ$200,MATCH($A34,J!$A$1:$A$200,0),MATCH(I$8,J!$A$1:$ZZ$1,0))&lt;&gt;"",INDEX(J!$A$1:$ZZ$200,MATCH($A34,J!$A$1:$A$200,0),MATCH(I$8,J!$A$1:$ZZ$1,0)),""),"")</f>
        <v>1.1061908446202608</v>
      </c>
      <c r="J34" s="45">
        <f>IFERROR(IF(INDEX(J!$A$1:$ZZ$200,MATCH($A34,J!$A$1:$A$200,0),MATCH(J$8,J!$A$1:$ZZ$1,0))&lt;&gt;"",INDEX(J!$A$1:$ZZ$200,MATCH($A34,J!$A$1:$A$200,0),MATCH(J$8,J!$A$1:$ZZ$1,0)),""),"")</f>
        <v>1.513903917522086E-2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-0.57169803719204171</v>
      </c>
      <c r="N34" s="45">
        <f>IFERROR(IF(INDEX(J!$A$1:$ZZ$200,MATCH($A34,J!$A$1:$A$200,0),MATCH(N$8,J!$A$1:$ZZ$1,0))&lt;&gt;"",INDEX(J!$A$1:$ZZ$200,MATCH($A34,J!$A$1:$A$200,0),MATCH(N$8,J!$A$1:$ZZ$1,0)),""),"")</f>
        <v>1.0973800857399081</v>
      </c>
      <c r="O34" s="45">
        <f>IFERROR(IF(INDEX(J!$A$1:$ZZ$200,MATCH($A34,J!$A$1:$A$200,0),MATCH(O$8,J!$A$1:$ZZ$1,0))&lt;&gt;"",INDEX(J!$A$1:$ZZ$200,MATCH($A34,J!$A$1:$A$200,0),MATCH(O$8,J!$A$1:$ZZ$1,0)),""),"")</f>
        <v>-1.6690781229319498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6.5476357085904286</v>
      </c>
      <c r="S34" s="45">
        <f>IFERROR(IF(INDEX(J!$A$1:$ZZ$200,MATCH($A34,J!$A$1:$A$200,0),MATCH(S$8,J!$A$1:$ZZ$1,0))&lt;&gt;"",INDEX(J!$A$1:$ZZ$200,MATCH($A34,J!$A$1:$A$200,0),MATCH(S$8,J!$A$1:$ZZ$1,0)),""),"")</f>
        <v>62.167844042535904</v>
      </c>
      <c r="T34" s="45">
        <f>IFERROR(IF(INDEX(J!$A$1:$ZZ$200,MATCH($A34,J!$A$1:$A$200,0),MATCH(T$8,J!$A$1:$ZZ$1,0))&lt;&gt;"",INDEX(J!$A$1:$ZZ$200,MATCH($A34,J!$A$1:$A$200,0),MATCH(T$8,J!$A$1:$ZZ$1,0)),""),"")</f>
        <v>21.207837165705897</v>
      </c>
      <c r="U34" s="45">
        <f>IFERROR(IF(INDEX(J!$A$1:$ZZ$200,MATCH($A34,J!$A$1:$A$200,0),MATCH(U$8,J!$A$1:$ZZ$1,0))&lt;&gt;"",INDEX(J!$A$1:$ZZ$200,MATCH($A34,J!$A$1:$A$200,0),MATCH(U$8,J!$A$1:$ZZ$1,0)),""),"")</f>
        <v>9.6901988748910561</v>
      </c>
    </row>
    <row r="35" spans="1:21">
      <c r="A35" s="43">
        <f t="shared" si="0"/>
        <v>1994</v>
      </c>
      <c r="B35" s="44">
        <f>IFERROR(IF(INDEX(J!$A$1:$ZZ$200,MATCH($A35,J!$A$1:$A$200,0),MATCH(B$8,J!$A$1:$ZZ$1,0))&lt;&gt;"",INDEX(J!$A$1:$ZZ$200,MATCH($A35,J!$A$1:$A$200,0),MATCH(B$8,J!$A$1:$ZZ$1,0)),""),"")</f>
        <v>2258.2257898480161</v>
      </c>
      <c r="C35" s="45">
        <f>IFERROR(IF(INDEX(J!$A$1:$ZZ$200,MATCH($A35,J!$A$1:$A$200,0),MATCH(C$8,J!$A$1:$ZZ$1,0))&lt;&gt;"",INDEX(J!$A$1:$ZZ$200,MATCH($A35,J!$A$1:$A$200,0),MATCH(C$8,J!$A$1:$ZZ$1,0)),""),"")</f>
        <v>27.807903563755001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1.5949997007641434</v>
      </c>
      <c r="G35" s="45">
        <f>IFERROR(IF(INDEX(J!$A$1:$ZZ$200,MATCH($A35,J!$A$1:$A$200,0),MATCH(G$8,J!$A$1:$ZZ$1,0))&lt;&gt;"",INDEX(J!$A$1:$ZZ$200,MATCH($A35,J!$A$1:$A$200,0),MATCH(G$8,J!$A$1:$ZZ$1,0)),""),"")</f>
        <v>0.92380014857105019</v>
      </c>
      <c r="H35" s="45">
        <f>IFERROR(IF(INDEX(J!$A$1:$ZZ$200,MATCH($A35,J!$A$1:$A$200,0),MATCH(H$8,J!$A$1:$ZZ$1,0))&lt;&gt;"",INDEX(J!$A$1:$ZZ$200,MATCH($A35,J!$A$1:$A$200,0),MATCH(H$8,J!$A$1:$ZZ$1,0)),""),"")</f>
        <v>-0.42381867905944298</v>
      </c>
      <c r="I35" s="45">
        <f>IFERROR(IF(INDEX(J!$A$1:$ZZ$200,MATCH($A35,J!$A$1:$A$200,0),MATCH(I$8,J!$A$1:$ZZ$1,0))&lt;&gt;"",INDEX(J!$A$1:$ZZ$200,MATCH($A35,J!$A$1:$A$200,0),MATCH(I$8,J!$A$1:$ZZ$1,0)),""),"")</f>
        <v>1.0909084080934632</v>
      </c>
      <c r="J35" s="45">
        <f>IFERROR(IF(INDEX(J!$A$1:$ZZ$200,MATCH($A35,J!$A$1:$A$200,0),MATCH(J$8,J!$A$1:$ZZ$1,0))&lt;&gt;"",INDEX(J!$A$1:$ZZ$200,MATCH($A35,J!$A$1:$A$200,0),MATCH(J$8,J!$A$1:$ZZ$1,0)),""),"")</f>
        <v>4.109823159073045E-3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-6.7046375293040431E-2</v>
      </c>
      <c r="N35" s="45">
        <f>IFERROR(IF(INDEX(J!$A$1:$ZZ$200,MATCH($A35,J!$A$1:$A$200,0),MATCH(N$8,J!$A$1:$ZZ$1,0))&lt;&gt;"",INDEX(J!$A$1:$ZZ$200,MATCH($A35,J!$A$1:$A$200,0),MATCH(N$8,J!$A$1:$ZZ$1,0)),""),"")</f>
        <v>3.0687973421945737E-3</v>
      </c>
      <c r="O35" s="45">
        <f>IFERROR(IF(INDEX(J!$A$1:$ZZ$200,MATCH($A35,J!$A$1:$A$200,0),MATCH(O$8,J!$A$1:$ZZ$1,0))&lt;&gt;"",INDEX(J!$A$1:$ZZ$200,MATCH($A35,J!$A$1:$A$200,0),MATCH(O$8,J!$A$1:$ZZ$1,0)),""),"")</f>
        <v>-7.0115172635235007E-2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6.8668658082482068</v>
      </c>
      <c r="S35" s="45">
        <f>IFERROR(IF(INDEX(J!$A$1:$ZZ$200,MATCH($A35,J!$A$1:$A$200,0),MATCH(S$8,J!$A$1:$ZZ$1,0))&lt;&gt;"",INDEX(J!$A$1:$ZZ$200,MATCH($A35,J!$A$1:$A$200,0),MATCH(S$8,J!$A$1:$ZZ$1,0)),""),"")</f>
        <v>62.415699080856832</v>
      </c>
      <c r="T35" s="45">
        <f>IFERROR(IF(INDEX(J!$A$1:$ZZ$200,MATCH($A35,J!$A$1:$A$200,0),MATCH(T$8,J!$A$1:$ZZ$1,0))&lt;&gt;"",INDEX(J!$A$1:$ZZ$200,MATCH($A35,J!$A$1:$A$200,0),MATCH(T$8,J!$A$1:$ZZ$1,0)),""),"")</f>
        <v>22.208717236977584</v>
      </c>
      <c r="U35" s="45">
        <f>IFERROR(IF(INDEX(J!$A$1:$ZZ$200,MATCH($A35,J!$A$1:$A$200,0),MATCH(U$8,J!$A$1:$ZZ$1,0))&lt;&gt;"",INDEX(J!$A$1:$ZZ$200,MATCH($A35,J!$A$1:$A$200,0),MATCH(U$8,J!$A$1:$ZZ$1,0)),""),"")</f>
        <v>9.8920246046622147</v>
      </c>
    </row>
    <row r="36" spans="1:21">
      <c r="A36" s="43">
        <f t="shared" si="0"/>
        <v>1995</v>
      </c>
      <c r="B36" s="44">
        <f>IFERROR(IF(INDEX(J!$A$1:$ZZ$200,MATCH($A36,J!$A$1:$A$200,0),MATCH(B$8,J!$A$1:$ZZ$1,0))&lt;&gt;"",INDEX(J!$A$1:$ZZ$200,MATCH($A36,J!$A$1:$A$200,0),MATCH(B$8,J!$A$1:$ZZ$1,0)),""),"")</f>
        <v>2302.1373329497733</v>
      </c>
      <c r="C36" s="45">
        <f>IFERROR(IF(INDEX(J!$A$1:$ZZ$200,MATCH($A36,J!$A$1:$A$200,0),MATCH(C$8,J!$A$1:$ZZ$1,0))&lt;&gt;"",INDEX(J!$A$1:$ZZ$200,MATCH($A36,J!$A$1:$A$200,0),MATCH(C$8,J!$A$1:$ZZ$1,0)),""),"")</f>
        <v>28.279223611239111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1.4553526932907357</v>
      </c>
      <c r="G36" s="45">
        <f>IFERROR(IF(INDEX(J!$A$1:$ZZ$200,MATCH($A36,J!$A$1:$A$200,0),MATCH(G$8,J!$A$1:$ZZ$1,0))&lt;&gt;"",INDEX(J!$A$1:$ZZ$200,MATCH($A36,J!$A$1:$A$200,0),MATCH(G$8,J!$A$1:$ZZ$1,0)),""),"")</f>
        <v>0.87603597852295578</v>
      </c>
      <c r="H36" s="45">
        <f>IFERROR(IF(INDEX(J!$A$1:$ZZ$200,MATCH($A36,J!$A$1:$A$200,0),MATCH(H$8,J!$A$1:$ZZ$1,0))&lt;&gt;"",INDEX(J!$A$1:$ZZ$200,MATCH($A36,J!$A$1:$A$200,0),MATCH(H$8,J!$A$1:$ZZ$1,0)),""),"")</f>
        <v>-0.48716437047172378</v>
      </c>
      <c r="I36" s="45">
        <f>IFERROR(IF(INDEX(J!$A$1:$ZZ$200,MATCH($A36,J!$A$1:$A$200,0),MATCH(I$8,J!$A$1:$ZZ$1,0))&lt;&gt;"",INDEX(J!$A$1:$ZZ$200,MATCH($A36,J!$A$1:$A$200,0),MATCH(I$8,J!$A$1:$ZZ$1,0)),""),"")</f>
        <v>1.0647795172718928</v>
      </c>
      <c r="J36" s="45">
        <f>IFERROR(IF(INDEX(J!$A$1:$ZZ$200,MATCH($A36,J!$A$1:$A$200,0),MATCH(J$8,J!$A$1:$ZZ$1,0))&lt;&gt;"",INDEX(J!$A$1:$ZZ$200,MATCH($A36,J!$A$1:$A$200,0),MATCH(J$8,J!$A$1:$ZZ$1,0)),""),"")</f>
        <v>1.7015679676108952E-3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-0.3123654010470619</v>
      </c>
      <c r="N36" s="45">
        <f>IFERROR(IF(INDEX(J!$A$1:$ZZ$200,MATCH($A36,J!$A$1:$A$200,0),MATCH(N$8,J!$A$1:$ZZ$1,0))&lt;&gt;"",INDEX(J!$A$1:$ZZ$200,MATCH($A36,J!$A$1:$A$200,0),MATCH(N$8,J!$A$1:$ZZ$1,0)),""),"")</f>
        <v>-0.49717173698469019</v>
      </c>
      <c r="O36" s="45">
        <f>IFERROR(IF(INDEX(J!$A$1:$ZZ$200,MATCH($A36,J!$A$1:$A$200,0),MATCH(O$8,J!$A$1:$ZZ$1,0))&lt;&gt;"",INDEX(J!$A$1:$ZZ$200,MATCH($A36,J!$A$1:$A$200,0),MATCH(O$8,J!$A$1:$ZZ$1,0)),""),"")</f>
        <v>0.18480633593762832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7.1202202750529384</v>
      </c>
      <c r="S36" s="45">
        <f>IFERROR(IF(INDEX(J!$A$1:$ZZ$200,MATCH($A36,J!$A$1:$A$200,0),MATCH(S$8,J!$A$1:$ZZ$1,0))&lt;&gt;"",INDEX(J!$A$1:$ZZ$200,MATCH($A36,J!$A$1:$A$200,0),MATCH(S$8,J!$A$1:$ZZ$1,0)),""),"")</f>
        <v>62.738047307009914</v>
      </c>
      <c r="T36" s="45">
        <f>IFERROR(IF(INDEX(J!$A$1:$ZZ$200,MATCH($A36,J!$A$1:$A$200,0),MATCH(T$8,J!$A$1:$ZZ$1,0))&lt;&gt;"",INDEX(J!$A$1:$ZZ$200,MATCH($A36,J!$A$1:$A$200,0),MATCH(T$8,J!$A$1:$ZZ$1,0)),""),"")</f>
        <v>23.153817999740038</v>
      </c>
      <c r="U36" s="45">
        <f>IFERROR(IF(INDEX(J!$A$1:$ZZ$200,MATCH($A36,J!$A$1:$A$200,0),MATCH(U$8,J!$A$1:$ZZ$1,0))&lt;&gt;"",INDEX(J!$A$1:$ZZ$200,MATCH($A36,J!$A$1:$A$200,0),MATCH(U$8,J!$A$1:$ZZ$1,0)),""),"")</f>
        <v>9.9810735502865242</v>
      </c>
    </row>
    <row r="37" spans="1:21">
      <c r="A37" s="43">
        <f t="shared" si="0"/>
        <v>1996</v>
      </c>
      <c r="B37" s="44">
        <f>IFERROR(IF(INDEX(J!$A$1:$ZZ$200,MATCH($A37,J!$A$1:$A$200,0),MATCH(B$8,J!$A$1:$ZZ$1,0))&lt;&gt;"",INDEX(J!$A$1:$ZZ$200,MATCH($A37,J!$A$1:$A$200,0),MATCH(B$8,J!$A$1:$ZZ$1,0)),""),"")</f>
        <v>2340.631564090761</v>
      </c>
      <c r="C37" s="45">
        <f>IFERROR(IF(INDEX(J!$A$1:$ZZ$200,MATCH($A37,J!$A$1:$A$200,0),MATCH(C$8,J!$A$1:$ZZ$1,0))&lt;&gt;"",INDEX(J!$A$1:$ZZ$200,MATCH($A37,J!$A$1:$A$200,0),MATCH(C$8,J!$A$1:$ZZ$1,0)),""),"")</f>
        <v>28.71044310426138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1.2845207526920055</v>
      </c>
      <c r="G37" s="45">
        <f>IFERROR(IF(INDEX(J!$A$1:$ZZ$200,MATCH($A37,J!$A$1:$A$200,0),MATCH(G$8,J!$A$1:$ZZ$1,0))&lt;&gt;"",INDEX(J!$A$1:$ZZ$200,MATCH($A37,J!$A$1:$A$200,0),MATCH(G$8,J!$A$1:$ZZ$1,0)),""),"")</f>
        <v>0.81779578695124233</v>
      </c>
      <c r="H37" s="45">
        <f>IFERROR(IF(INDEX(J!$A$1:$ZZ$200,MATCH($A37,J!$A$1:$A$200,0),MATCH(H$8,J!$A$1:$ZZ$1,0))&lt;&gt;"",INDEX(J!$A$1:$ZZ$200,MATCH($A37,J!$A$1:$A$200,0),MATCH(H$8,J!$A$1:$ZZ$1,0)),""),"")</f>
        <v>-0.57023303347145882</v>
      </c>
      <c r="I37" s="45">
        <f>IFERROR(IF(INDEX(J!$A$1:$ZZ$200,MATCH($A37,J!$A$1:$A$200,0),MATCH(I$8,J!$A$1:$ZZ$1,0))&lt;&gt;"",INDEX(J!$A$1:$ZZ$200,MATCH($A37,J!$A$1:$A$200,0),MATCH(I$8,J!$A$1:$ZZ$1,0)),""),"")</f>
        <v>1.0302862667379942</v>
      </c>
      <c r="J37" s="45">
        <f>IFERROR(IF(INDEX(J!$A$1:$ZZ$200,MATCH($A37,J!$A$1:$A$200,0),MATCH(J$8,J!$A$1:$ZZ$1,0))&lt;&gt;"",INDEX(J!$A$1:$ZZ$200,MATCH($A37,J!$A$1:$A$200,0),MATCH(J$8,J!$A$1:$ZZ$1,0)),""),"")</f>
        <v>6.6717324742278103E-3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-1.0954575225664236</v>
      </c>
      <c r="N37" s="45">
        <f>IFERROR(IF(INDEX(J!$A$1:$ZZ$200,MATCH($A37,J!$A$1:$A$200,0),MATCH(N$8,J!$A$1:$ZZ$1,0))&lt;&gt;"",INDEX(J!$A$1:$ZZ$200,MATCH($A37,J!$A$1:$A$200,0),MATCH(N$8,J!$A$1:$ZZ$1,0)),""),"")</f>
        <v>-0.24253739356580928</v>
      </c>
      <c r="O37" s="45">
        <f>IFERROR(IF(INDEX(J!$A$1:$ZZ$200,MATCH($A37,J!$A$1:$A$200,0),MATCH(O$8,J!$A$1:$ZZ$1,0))&lt;&gt;"",INDEX(J!$A$1:$ZZ$200,MATCH($A37,J!$A$1:$A$200,0),MATCH(O$8,J!$A$1:$ZZ$1,0)),""),"")</f>
        <v>-0.8529201290006142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7.3042212890832925</v>
      </c>
      <c r="S37" s="45">
        <f>IFERROR(IF(INDEX(J!$A$1:$ZZ$200,MATCH($A37,J!$A$1:$A$200,0),MATCH(S$8,J!$A$1:$ZZ$1,0))&lt;&gt;"",INDEX(J!$A$1:$ZZ$200,MATCH($A37,J!$A$1:$A$200,0),MATCH(S$8,J!$A$1:$ZZ$1,0)),""),"")</f>
        <v>62.998438072802379</v>
      </c>
      <c r="T37" s="45">
        <f>IFERROR(IF(INDEX(J!$A$1:$ZZ$200,MATCH($A37,J!$A$1:$A$200,0),MATCH(T$8,J!$A$1:$ZZ$1,0))&lt;&gt;"",INDEX(J!$A$1:$ZZ$200,MATCH($A37,J!$A$1:$A$200,0),MATCH(T$8,J!$A$1:$ZZ$1,0)),""),"")</f>
        <v>24.485087800534362</v>
      </c>
      <c r="U37" s="45">
        <f>IFERROR(IF(INDEX(J!$A$1:$ZZ$200,MATCH($A37,J!$A$1:$A$200,0),MATCH(U$8,J!$A$1:$ZZ$1,0))&lt;&gt;"",INDEX(J!$A$1:$ZZ$200,MATCH($A37,J!$A$1:$A$200,0),MATCH(U$8,J!$A$1:$ZZ$1,0)),""),"")</f>
        <v>10.132170165803926</v>
      </c>
    </row>
    <row r="38" spans="1:21">
      <c r="A38" s="43">
        <f t="shared" si="0"/>
        <v>1997</v>
      </c>
      <c r="B38" s="44">
        <f>IFERROR(IF(INDEX(J!$A$1:$ZZ$200,MATCH($A38,J!$A$1:$A$200,0),MATCH(B$8,J!$A$1:$ZZ$1,0))&lt;&gt;"",INDEX(J!$A$1:$ZZ$200,MATCH($A38,J!$A$1:$A$200,0),MATCH(B$8,J!$A$1:$ZZ$1,0)),""),"")</f>
        <v>2373.9167384068933</v>
      </c>
      <c r="C38" s="45">
        <f>IFERROR(IF(INDEX(J!$A$1:$ZZ$200,MATCH($A38,J!$A$1:$A$200,0),MATCH(C$8,J!$A$1:$ZZ$1,0))&lt;&gt;"",INDEX(J!$A$1:$ZZ$200,MATCH($A38,J!$A$1:$A$200,0),MATCH(C$8,J!$A$1:$ZZ$1,0)),""),"")</f>
        <v>29.129827881920143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1.0669144723440245</v>
      </c>
      <c r="G38" s="45">
        <f>IFERROR(IF(INDEX(J!$A$1:$ZZ$200,MATCH($A38,J!$A$1:$A$200,0),MATCH(G$8,J!$A$1:$ZZ$1,0))&lt;&gt;"",INDEX(J!$A$1:$ZZ$200,MATCH($A38,J!$A$1:$A$200,0),MATCH(G$8,J!$A$1:$ZZ$1,0)),""),"")</f>
        <v>0.76825851392572531</v>
      </c>
      <c r="H38" s="45">
        <f>IFERROR(IF(INDEX(J!$A$1:$ZZ$200,MATCH($A38,J!$A$1:$A$200,0),MATCH(H$8,J!$A$1:$ZZ$1,0))&lt;&gt;"",INDEX(J!$A$1:$ZZ$200,MATCH($A38,J!$A$1:$A$200,0),MATCH(H$8,J!$A$1:$ZZ$1,0)),""),"")</f>
        <v>-0.71227943096043833</v>
      </c>
      <c r="I38" s="45">
        <f>IFERROR(IF(INDEX(J!$A$1:$ZZ$200,MATCH($A38,J!$A$1:$A$200,0),MATCH(I$8,J!$A$1:$ZZ$1,0))&lt;&gt;"",INDEX(J!$A$1:$ZZ$200,MATCH($A38,J!$A$1:$A$200,0),MATCH(I$8,J!$A$1:$ZZ$1,0)),""),"")</f>
        <v>0.99688523720643052</v>
      </c>
      <c r="J38" s="45">
        <f>IFERROR(IF(INDEX(J!$A$1:$ZZ$200,MATCH($A38,J!$A$1:$A$200,0),MATCH(J$8,J!$A$1:$ZZ$1,0))&lt;&gt;"",INDEX(J!$A$1:$ZZ$200,MATCH($A38,J!$A$1:$A$200,0),MATCH(J$8,J!$A$1:$ZZ$1,0)),""),"")</f>
        <v>1.4050152172306873E-2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-0.70297566867212224</v>
      </c>
      <c r="N38" s="45">
        <f>IFERROR(IF(INDEX(J!$A$1:$ZZ$200,MATCH($A38,J!$A$1:$A$200,0),MATCH(N$8,J!$A$1:$ZZ$1,0))&lt;&gt;"",INDEX(J!$A$1:$ZZ$200,MATCH($A38,J!$A$1:$A$200,0),MATCH(N$8,J!$A$1:$ZZ$1,0)),""),"")</f>
        <v>-0.2658300377603845</v>
      </c>
      <c r="O38" s="45">
        <f>IFERROR(IF(INDEX(J!$A$1:$ZZ$200,MATCH($A38,J!$A$1:$A$200,0),MATCH(O$8,J!$A$1:$ZZ$1,0))&lt;&gt;"",INDEX(J!$A$1:$ZZ$200,MATCH($A38,J!$A$1:$A$200,0),MATCH(O$8,J!$A$1:$ZZ$1,0)),""),"")</f>
        <v>-0.43714563091173769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7.4404357124897453</v>
      </c>
      <c r="S38" s="45">
        <f>IFERROR(IF(INDEX(J!$A$1:$ZZ$200,MATCH($A38,J!$A$1:$A$200,0),MATCH(S$8,J!$A$1:$ZZ$1,0))&lt;&gt;"",INDEX(J!$A$1:$ZZ$200,MATCH($A38,J!$A$1:$A$200,0),MATCH(S$8,J!$A$1:$ZZ$1,0)),""),"")</f>
        <v>63.165696334793743</v>
      </c>
      <c r="T38" s="45">
        <f>IFERROR(IF(INDEX(J!$A$1:$ZZ$200,MATCH($A38,J!$A$1:$A$200,0),MATCH(T$8,J!$A$1:$ZZ$1,0))&lt;&gt;"",INDEX(J!$A$1:$ZZ$200,MATCH($A38,J!$A$1:$A$200,0),MATCH(T$8,J!$A$1:$ZZ$1,0)),""),"")</f>
        <v>25.96858609482215</v>
      </c>
      <c r="U38" s="45">
        <f>IFERROR(IF(INDEX(J!$A$1:$ZZ$200,MATCH($A38,J!$A$1:$A$200,0),MATCH(U$8,J!$A$1:$ZZ$1,0))&lt;&gt;"",INDEX(J!$A$1:$ZZ$200,MATCH($A38,J!$A$1:$A$200,0),MATCH(U$8,J!$A$1:$ZZ$1,0)),""),"")</f>
        <v>10.29179810725552</v>
      </c>
    </row>
    <row r="39" spans="1:21">
      <c r="A39" s="43">
        <f t="shared" si="0"/>
        <v>1998</v>
      </c>
      <c r="B39" s="44">
        <f>IFERROR(IF(INDEX(J!$A$1:$ZZ$200,MATCH($A39,J!$A$1:$A$200,0),MATCH(B$8,J!$A$1:$ZZ$1,0))&lt;&gt;"",INDEX(J!$A$1:$ZZ$200,MATCH($A39,J!$A$1:$A$200,0),MATCH(B$8,J!$A$1:$ZZ$1,0)),""),"")</f>
        <v>2401.5004813902397</v>
      </c>
      <c r="C39" s="45">
        <f>IFERROR(IF(INDEX(J!$A$1:$ZZ$200,MATCH($A39,J!$A$1:$A$200,0),MATCH(C$8,J!$A$1:$ZZ$1,0))&lt;&gt;"",INDEX(J!$A$1:$ZZ$200,MATCH($A39,J!$A$1:$A$200,0),MATCH(C$8,J!$A$1:$ZZ$1,0)),""),"")</f>
        <v>29.503349829081959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0.87088796068564422</v>
      </c>
      <c r="G39" s="45">
        <f>IFERROR(IF(INDEX(J!$A$1:$ZZ$200,MATCH($A39,J!$A$1:$A$200,0),MATCH(G$8,J!$A$1:$ZZ$1,0))&lt;&gt;"",INDEX(J!$A$1:$ZZ$200,MATCH($A39,J!$A$1:$A$200,0),MATCH(G$8,J!$A$1:$ZZ$1,0)),""),"")</f>
        <v>0.77190642418580713</v>
      </c>
      <c r="H39" s="45">
        <f>IFERROR(IF(INDEX(J!$A$1:$ZZ$200,MATCH($A39,J!$A$1:$A$200,0),MATCH(H$8,J!$A$1:$ZZ$1,0))&lt;&gt;"",INDEX(J!$A$1:$ZZ$200,MATCH($A39,J!$A$1:$A$200,0),MATCH(H$8,J!$A$1:$ZZ$1,0)),""),"")</f>
        <v>-0.88154673378149262</v>
      </c>
      <c r="I39" s="45">
        <f>IFERROR(IF(INDEX(J!$A$1:$ZZ$200,MATCH($A39,J!$A$1:$A$200,0),MATCH(I$8,J!$A$1:$ZZ$1,0))&lt;&gt;"",INDEX(J!$A$1:$ZZ$200,MATCH($A39,J!$A$1:$A$200,0),MATCH(I$8,J!$A$1:$ZZ$1,0)),""),"")</f>
        <v>0.95793398434614685</v>
      </c>
      <c r="J39" s="45">
        <f>IFERROR(IF(INDEX(J!$A$1:$ZZ$200,MATCH($A39,J!$A$1:$A$200,0),MATCH(J$8,J!$A$1:$ZZ$1,0))&lt;&gt;"",INDEX(J!$A$1:$ZZ$200,MATCH($A39,J!$A$1:$A$200,0),MATCH(J$8,J!$A$1:$ZZ$1,0)),""),"")</f>
        <v>2.2594285935182867E-2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9.002826232539346E-2</v>
      </c>
      <c r="N39" s="45">
        <f>IFERROR(IF(INDEX(J!$A$1:$ZZ$200,MATCH($A39,J!$A$1:$A$200,0),MATCH(N$8,J!$A$1:$ZZ$1,0))&lt;&gt;"",INDEX(J!$A$1:$ZZ$200,MATCH($A39,J!$A$1:$A$200,0),MATCH(N$8,J!$A$1:$ZZ$1,0)),""),"")</f>
        <v>0.25654040939743422</v>
      </c>
      <c r="O39" s="45">
        <f>IFERROR(IF(INDEX(J!$A$1:$ZZ$200,MATCH($A39,J!$A$1:$A$200,0),MATCH(O$8,J!$A$1:$ZZ$1,0))&lt;&gt;"",INDEX(J!$A$1:$ZZ$200,MATCH($A39,J!$A$1:$A$200,0),MATCH(O$8,J!$A$1:$ZZ$1,0)),""),"")</f>
        <v>-0.16651214707204076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7.5058436165379963</v>
      </c>
      <c r="S39" s="45">
        <f>IFERROR(IF(INDEX(J!$A$1:$ZZ$200,MATCH($A39,J!$A$1:$A$200,0),MATCH(S$8,J!$A$1:$ZZ$1,0))&lt;&gt;"",INDEX(J!$A$1:$ZZ$200,MATCH($A39,J!$A$1:$A$200,0),MATCH(S$8,J!$A$1:$ZZ$1,0)),""),"")</f>
        <v>63.188826355666407</v>
      </c>
      <c r="T39" s="45">
        <f>IFERROR(IF(INDEX(J!$A$1:$ZZ$200,MATCH($A39,J!$A$1:$A$200,0),MATCH(T$8,J!$A$1:$ZZ$1,0))&lt;&gt;"",INDEX(J!$A$1:$ZZ$200,MATCH($A39,J!$A$1:$A$200,0),MATCH(T$8,J!$A$1:$ZZ$1,0)),""),"")</f>
        <v>27.322177612772396</v>
      </c>
      <c r="U39" s="45">
        <f>IFERROR(IF(INDEX(J!$A$1:$ZZ$200,MATCH($A39,J!$A$1:$A$200,0),MATCH(U$8,J!$A$1:$ZZ$1,0))&lt;&gt;"",INDEX(J!$A$1:$ZZ$200,MATCH($A39,J!$A$1:$A$200,0),MATCH(U$8,J!$A$1:$ZZ$1,0)),""),"")</f>
        <v>10.294843486167036</v>
      </c>
    </row>
    <row r="40" spans="1:21">
      <c r="A40" s="43">
        <f t="shared" si="0"/>
        <v>1999</v>
      </c>
      <c r="B40" s="44">
        <f>IFERROR(IF(INDEX(J!$A$1:$ZZ$200,MATCH($A40,J!$A$1:$A$200,0),MATCH(B$8,J!$A$1:$ZZ$1,0))&lt;&gt;"",INDEX(J!$A$1:$ZZ$200,MATCH($A40,J!$A$1:$A$200,0),MATCH(B$8,J!$A$1:$ZZ$1,0)),""),"")</f>
        <v>2429.780831540505</v>
      </c>
      <c r="C40" s="45">
        <f>IFERROR(IF(INDEX(J!$A$1:$ZZ$200,MATCH($A40,J!$A$1:$A$200,0),MATCH(C$8,J!$A$1:$ZZ$1,0))&lt;&gt;"",INDEX(J!$A$1:$ZZ$200,MATCH($A40,J!$A$1:$A$200,0),MATCH(C$8,J!$A$1:$ZZ$1,0)),""),"")</f>
        <v>29.832567983726019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0.8979090389458747</v>
      </c>
      <c r="G40" s="45">
        <f>IFERROR(IF(INDEX(J!$A$1:$ZZ$200,MATCH($A40,J!$A$1:$A$200,0),MATCH(G$8,J!$A$1:$ZZ$1,0))&lt;&gt;"",INDEX(J!$A$1:$ZZ$200,MATCH($A40,J!$A$1:$A$200,0),MATCH(G$8,J!$A$1:$ZZ$1,0)),""),"")</f>
        <v>0.81305030397191125</v>
      </c>
      <c r="H40" s="45">
        <f>IFERROR(IF(INDEX(J!$A$1:$ZZ$200,MATCH($A40,J!$A$1:$A$200,0),MATCH(H$8,J!$A$1:$ZZ$1,0))&lt;&gt;"",INDEX(J!$A$1:$ZZ$200,MATCH($A40,J!$A$1:$A$200,0),MATCH(H$8,J!$A$1:$ZZ$1,0)),""),"")</f>
        <v>-0.85678976715931821</v>
      </c>
      <c r="I40" s="45">
        <f>IFERROR(IF(INDEX(J!$A$1:$ZZ$200,MATCH($A40,J!$A$1:$A$200,0),MATCH(I$8,J!$A$1:$ZZ$1,0))&lt;&gt;"",INDEX(J!$A$1:$ZZ$200,MATCH($A40,J!$A$1:$A$200,0),MATCH(I$8,J!$A$1:$ZZ$1,0)),""),"")</f>
        <v>0.9093443683703526</v>
      </c>
      <c r="J40" s="45">
        <f>IFERROR(IF(INDEX(J!$A$1:$ZZ$200,MATCH($A40,J!$A$1:$A$200,0),MATCH(J$8,J!$A$1:$ZZ$1,0))&lt;&gt;"",INDEX(J!$A$1:$ZZ$200,MATCH($A40,J!$A$1:$A$200,0),MATCH(J$8,J!$A$1:$ZZ$1,0)),""),"")</f>
        <v>3.2304133762929066E-2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0.75228564497647654</v>
      </c>
      <c r="N40" s="45">
        <f>IFERROR(IF(INDEX(J!$A$1:$ZZ$200,MATCH($A40,J!$A$1:$A$200,0),MATCH(N$8,J!$A$1:$ZZ$1,0))&lt;&gt;"",INDEX(J!$A$1:$ZZ$200,MATCH($A40,J!$A$1:$A$200,0),MATCH(N$8,J!$A$1:$ZZ$1,0)),""),"")</f>
        <v>0.32678690221062318</v>
      </c>
      <c r="O40" s="45">
        <f>IFERROR(IF(INDEX(J!$A$1:$ZZ$200,MATCH($A40,J!$A$1:$A$200,0),MATCH(O$8,J!$A$1:$ZZ$1,0))&lt;&gt;"",INDEX(J!$A$1:$ZZ$200,MATCH($A40,J!$A$1:$A$200,0),MATCH(O$8,J!$A$1:$ZZ$1,0)),""),"")</f>
        <v>0.42549874276585342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7.4876647172827857</v>
      </c>
      <c r="S40" s="45">
        <f>IFERROR(IF(INDEX(J!$A$1:$ZZ$200,MATCH($A40,J!$A$1:$A$200,0),MATCH(S$8,J!$A$1:$ZZ$1,0))&lt;&gt;"",INDEX(J!$A$1:$ZZ$200,MATCH($A40,J!$A$1:$A$200,0),MATCH(S$8,J!$A$1:$ZZ$1,0)),""),"")</f>
        <v>63.088035363254157</v>
      </c>
      <c r="T40" s="45">
        <f>IFERROR(IF(INDEX(J!$A$1:$ZZ$200,MATCH($A40,J!$A$1:$A$200,0),MATCH(T$8,J!$A$1:$ZZ$1,0))&lt;&gt;"",INDEX(J!$A$1:$ZZ$200,MATCH($A40,J!$A$1:$A$200,0),MATCH(T$8,J!$A$1:$ZZ$1,0)),""),"")</f>
        <v>28.282734454075243</v>
      </c>
      <c r="U40" s="45">
        <f>IFERROR(IF(INDEX(J!$A$1:$ZZ$200,MATCH($A40,J!$A$1:$A$200,0),MATCH(U$8,J!$A$1:$ZZ$1,0))&lt;&gt;"",INDEX(J!$A$1:$ZZ$200,MATCH($A40,J!$A$1:$A$200,0),MATCH(U$8,J!$A$1:$ZZ$1,0)),""),"")</f>
        <v>10.201942740286295</v>
      </c>
    </row>
    <row r="41" spans="1:21">
      <c r="A41" s="43">
        <f t="shared" si="0"/>
        <v>2000</v>
      </c>
      <c r="B41" s="44">
        <f>IFERROR(IF(INDEX(J!$A$1:$ZZ$200,MATCH($A41,J!$A$1:$A$200,0),MATCH(B$8,J!$A$1:$ZZ$1,0))&lt;&gt;"",INDEX(J!$A$1:$ZZ$200,MATCH($A41,J!$A$1:$A$200,0),MATCH(B$8,J!$A$1:$ZZ$1,0)),""),"")</f>
        <v>2453.5225505106373</v>
      </c>
      <c r="C41" s="45">
        <f>IFERROR(IF(INDEX(J!$A$1:$ZZ$200,MATCH($A41,J!$A$1:$A$200,0),MATCH(C$8,J!$A$1:$ZZ$1,0))&lt;&gt;"",INDEX(J!$A$1:$ZZ$200,MATCH($A41,J!$A$1:$A$200,0),MATCH(C$8,J!$A$1:$ZZ$1,0)),""),"")</f>
        <v>30.11714387848853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0.71962034349290682</v>
      </c>
      <c r="G41" s="45">
        <f>IFERROR(IF(INDEX(J!$A$1:$ZZ$200,MATCH($A41,J!$A$1:$A$200,0),MATCH(G$8,J!$A$1:$ZZ$1,0))&lt;&gt;"",INDEX(J!$A$1:$ZZ$200,MATCH($A41,J!$A$1:$A$200,0),MATCH(G$8,J!$A$1:$ZZ$1,0)),""),"")</f>
        <v>0.83208809697688069</v>
      </c>
      <c r="H41" s="45">
        <f>IFERROR(IF(INDEX(J!$A$1:$ZZ$200,MATCH($A41,J!$A$1:$A$200,0),MATCH(H$8,J!$A$1:$ZZ$1,0))&lt;&gt;"",INDEX(J!$A$1:$ZZ$200,MATCH($A41,J!$A$1:$A$200,0),MATCH(H$8,J!$A$1:$ZZ$1,0)),""),"")</f>
        <v>-1.0066313255481698</v>
      </c>
      <c r="I41" s="45">
        <f>IFERROR(IF(INDEX(J!$A$1:$ZZ$200,MATCH($A41,J!$A$1:$A$200,0),MATCH(I$8,J!$A$1:$ZZ$1,0))&lt;&gt;"",INDEX(J!$A$1:$ZZ$200,MATCH($A41,J!$A$1:$A$200,0),MATCH(I$8,J!$A$1:$ZZ$1,0)),""),"")</f>
        <v>0.85098387640885564</v>
      </c>
      <c r="J41" s="45">
        <f>IFERROR(IF(INDEX(J!$A$1:$ZZ$200,MATCH($A41,J!$A$1:$A$200,0),MATCH(J$8,J!$A$1:$ZZ$1,0))&lt;&gt;"",INDEX(J!$A$1:$ZZ$200,MATCH($A41,J!$A$1:$A$200,0),MATCH(J$8,J!$A$1:$ZZ$1,0)),""),"")</f>
        <v>4.31796956553403E-2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2.5476775515846257</v>
      </c>
      <c r="N41" s="45">
        <f>IFERROR(IF(INDEX(J!$A$1:$ZZ$200,MATCH($A41,J!$A$1:$A$200,0),MATCH(N$8,J!$A$1:$ZZ$1,0))&lt;&gt;"",INDEX(J!$A$1:$ZZ$200,MATCH($A41,J!$A$1:$A$200,0),MATCH(N$8,J!$A$1:$ZZ$1,0)),""),"")</f>
        <v>0.24310629788124513</v>
      </c>
      <c r="O41" s="45">
        <f>IFERROR(IF(INDEX(J!$A$1:$ZZ$200,MATCH($A41,J!$A$1:$A$200,0),MATCH(O$8,J!$A$1:$ZZ$1,0))&lt;&gt;"",INDEX(J!$A$1:$ZZ$200,MATCH($A41,J!$A$1:$A$200,0),MATCH(O$8,J!$A$1:$ZZ$1,0)),""),"")</f>
        <v>2.3045712537033807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7.3793049384589118</v>
      </c>
      <c r="S41" s="45">
        <f>IFERROR(IF(INDEX(J!$A$1:$ZZ$200,MATCH($A41,J!$A$1:$A$200,0),MATCH(S$8,J!$A$1:$ZZ$1,0))&lt;&gt;"",INDEX(J!$A$1:$ZZ$200,MATCH($A41,J!$A$1:$A$200,0),MATCH(S$8,J!$A$1:$ZZ$1,0)),""),"")</f>
        <v>63.00687580132707</v>
      </c>
      <c r="T41" s="45">
        <f>IFERROR(IF(INDEX(J!$A$1:$ZZ$200,MATCH($A41,J!$A$1:$A$200,0),MATCH(T$8,J!$A$1:$ZZ$1,0))&lt;&gt;"",INDEX(J!$A$1:$ZZ$200,MATCH($A41,J!$A$1:$A$200,0),MATCH(T$8,J!$A$1:$ZZ$1,0)),""),"")</f>
        <v>29.356459361057414</v>
      </c>
      <c r="U41" s="45">
        <f>IFERROR(IF(INDEX(J!$A$1:$ZZ$200,MATCH($A41,J!$A$1:$A$200,0),MATCH(U$8,J!$A$1:$ZZ$1,0))&lt;&gt;"",INDEX(J!$A$1:$ZZ$200,MATCH($A41,J!$A$1:$A$200,0),MATCH(U$8,J!$A$1:$ZZ$1,0)),""),"")</f>
        <v>10.039778839658755</v>
      </c>
    </row>
    <row r="42" spans="1:21">
      <c r="A42" s="43">
        <f t="shared" si="0"/>
        <v>2001</v>
      </c>
      <c r="B42" s="44">
        <f>IFERROR(IF(INDEX(J!$A$1:$ZZ$200,MATCH($A42,J!$A$1:$A$200,0),MATCH(B$8,J!$A$1:$ZZ$1,0))&lt;&gt;"",INDEX(J!$A$1:$ZZ$200,MATCH($A42,J!$A$1:$A$200,0),MATCH(B$8,J!$A$1:$ZZ$1,0)),""),"")</f>
        <v>2491.1199182863452</v>
      </c>
      <c r="C42" s="45">
        <f>IFERROR(IF(INDEX(J!$A$1:$ZZ$200,MATCH($A42,J!$A$1:$A$200,0),MATCH(C$8,J!$A$1:$ZZ$1,0))&lt;&gt;"",INDEX(J!$A$1:$ZZ$200,MATCH($A42,J!$A$1:$A$200,0),MATCH(C$8,J!$A$1:$ZZ$1,0)),""),"")</f>
        <v>30.540194334248277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1.2938364221919274</v>
      </c>
      <c r="G42" s="45">
        <f>IFERROR(IF(INDEX(J!$A$1:$ZZ$200,MATCH($A42,J!$A$1:$A$200,0),MATCH(G$8,J!$A$1:$ZZ$1,0))&lt;&gt;"",INDEX(J!$A$1:$ZZ$200,MATCH($A42,J!$A$1:$A$200,0),MATCH(G$8,J!$A$1:$ZZ$1,0)),""),"")</f>
        <v>0.78560918618600817</v>
      </c>
      <c r="H42" s="45">
        <f>IFERROR(IF(INDEX(J!$A$1:$ZZ$200,MATCH($A42,J!$A$1:$A$200,0),MATCH(H$8,J!$A$1:$ZZ$1,0))&lt;&gt;"",INDEX(J!$A$1:$ZZ$200,MATCH($A42,J!$A$1:$A$200,0),MATCH(H$8,J!$A$1:$ZZ$1,0)),""),"")</f>
        <v>-0.33166345651590173</v>
      </c>
      <c r="I42" s="45">
        <f>IFERROR(IF(INDEX(J!$A$1:$ZZ$200,MATCH($A42,J!$A$1:$A$200,0),MATCH(I$8,J!$A$1:$ZZ$1,0))&lt;&gt;"",INDEX(J!$A$1:$ZZ$200,MATCH($A42,J!$A$1:$A$200,0),MATCH(I$8,J!$A$1:$ZZ$1,0)),""),"")</f>
        <v>0.78517717610059212</v>
      </c>
      <c r="J42" s="45">
        <f>IFERROR(IF(INDEX(J!$A$1:$ZZ$200,MATCH($A42,J!$A$1:$A$200,0),MATCH(J$8,J!$A$1:$ZZ$1,0))&lt;&gt;"",INDEX(J!$A$1:$ZZ$200,MATCH($A42,J!$A$1:$A$200,0),MATCH(J$8,J!$A$1:$ZZ$1,0)),""),"")</f>
        <v>5.471351642122891E-2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2.5855894683417713</v>
      </c>
      <c r="N42" s="45">
        <f>IFERROR(IF(INDEX(J!$A$1:$ZZ$200,MATCH($A42,J!$A$1:$A$200,0),MATCH(N$8,J!$A$1:$ZZ$1,0))&lt;&gt;"",INDEX(J!$A$1:$ZZ$200,MATCH($A42,J!$A$1:$A$200,0),MATCH(N$8,J!$A$1:$ZZ$1,0)),""),"")</f>
        <v>0.66231033158053332</v>
      </c>
      <c r="O42" s="45">
        <f>IFERROR(IF(INDEX(J!$A$1:$ZZ$200,MATCH($A42,J!$A$1:$A$200,0),MATCH(O$8,J!$A$1:$ZZ$1,0))&lt;&gt;"",INDEX(J!$A$1:$ZZ$200,MATCH($A42,J!$A$1:$A$200,0),MATCH(O$8,J!$A$1:$ZZ$1,0)),""),"")</f>
        <v>1.9232791367612379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7.2429778086208811</v>
      </c>
      <c r="S42" s="45">
        <f>IFERROR(IF(INDEX(J!$A$1:$ZZ$200,MATCH($A42,J!$A$1:$A$200,0),MATCH(S$8,J!$A$1:$ZZ$1,0))&lt;&gt;"",INDEX(J!$A$1:$ZZ$200,MATCH($A42,J!$A$1:$A$200,0),MATCH(S$8,J!$A$1:$ZZ$1,0)),""),"")</f>
        <v>63.055037575417337</v>
      </c>
      <c r="T42" s="45">
        <f>IFERROR(IF(INDEX(J!$A$1:$ZZ$200,MATCH($A42,J!$A$1:$A$200,0),MATCH(T$8,J!$A$1:$ZZ$1,0))&lt;&gt;"",INDEX(J!$A$1:$ZZ$200,MATCH($A42,J!$A$1:$A$200,0),MATCH(T$8,J!$A$1:$ZZ$1,0)),""),"")</f>
        <v>29.738218645570484</v>
      </c>
      <c r="U42" s="45">
        <f>IFERROR(IF(INDEX(J!$A$1:$ZZ$200,MATCH($A42,J!$A$1:$A$200,0),MATCH(U$8,J!$A$1:$ZZ$1,0))&lt;&gt;"",INDEX(J!$A$1:$ZZ$200,MATCH($A42,J!$A$1:$A$200,0),MATCH(U$8,J!$A$1:$ZZ$1,0)),""),"")</f>
        <v>10.103113474999372</v>
      </c>
    </row>
    <row r="43" spans="1:21">
      <c r="A43" s="43">
        <f t="shared" si="0"/>
        <v>2002</v>
      </c>
      <c r="B43" s="44">
        <f>IFERROR(IF(INDEX(J!$A$1:$ZZ$200,MATCH($A43,J!$A$1:$A$200,0),MATCH(B$8,J!$A$1:$ZZ$1,0))&lt;&gt;"",INDEX(J!$A$1:$ZZ$200,MATCH($A43,J!$A$1:$A$200,0),MATCH(B$8,J!$A$1:$ZZ$1,0)),""),"")</f>
        <v>2526.7007666185464</v>
      </c>
      <c r="C43" s="45">
        <f>IFERROR(IF(INDEX(J!$A$1:$ZZ$200,MATCH($A43,J!$A$1:$A$200,0),MATCH(C$8,J!$A$1:$ZZ$1,0))&lt;&gt;"",INDEX(J!$A$1:$ZZ$200,MATCH($A43,J!$A$1:$A$200,0),MATCH(C$8,J!$A$1:$ZZ$1,0)),""),"")</f>
        <v>30.968955364375525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1.1961328664006974</v>
      </c>
      <c r="G43" s="45">
        <f>IFERROR(IF(INDEX(J!$A$1:$ZZ$200,MATCH($A43,J!$A$1:$A$200,0),MATCH(G$8,J!$A$1:$ZZ$1,0))&lt;&gt;"",INDEX(J!$A$1:$ZZ$200,MATCH($A43,J!$A$1:$A$200,0),MATCH(G$8,J!$A$1:$ZZ$1,0)),""),"")</f>
        <v>0.63819825223176319</v>
      </c>
      <c r="H43" s="45">
        <f>IFERROR(IF(INDEX(J!$A$1:$ZZ$200,MATCH($A43,J!$A$1:$A$200,0),MATCH(H$8,J!$A$1:$ZZ$1,0))&lt;&gt;"",INDEX(J!$A$1:$ZZ$200,MATCH($A43,J!$A$1:$A$200,0),MATCH(H$8,J!$A$1:$ZZ$1,0)),""),"")</f>
        <v>-0.2166382896798591</v>
      </c>
      <c r="I43" s="45">
        <f>IFERROR(IF(INDEX(J!$A$1:$ZZ$200,MATCH($A43,J!$A$1:$A$200,0),MATCH(I$8,J!$A$1:$ZZ$1,0))&lt;&gt;"",INDEX(J!$A$1:$ZZ$200,MATCH($A43,J!$A$1:$A$200,0),MATCH(I$8,J!$A$1:$ZZ$1,0)),""),"")</f>
        <v>0.70969712855426792</v>
      </c>
      <c r="J43" s="45">
        <f>IFERROR(IF(INDEX(J!$A$1:$ZZ$200,MATCH($A43,J!$A$1:$A$200,0),MATCH(J$8,J!$A$1:$ZZ$1,0))&lt;&gt;"",INDEX(J!$A$1:$ZZ$200,MATCH($A43,J!$A$1:$A$200,0),MATCH(J$8,J!$A$1:$ZZ$1,0)),""),"")</f>
        <v>6.4875775294525262E-2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0.90170434089008067</v>
      </c>
      <c r="N43" s="45">
        <f>IFERROR(IF(INDEX(J!$A$1:$ZZ$200,MATCH($A43,J!$A$1:$A$200,0),MATCH(N$8,J!$A$1:$ZZ$1,0))&lt;&gt;"",INDEX(J!$A$1:$ZZ$200,MATCH($A43,J!$A$1:$A$200,0),MATCH(N$8,J!$A$1:$ZZ$1,0)),""),"")</f>
        <v>0.19335903912258365</v>
      </c>
      <c r="O43" s="45">
        <f>IFERROR(IF(INDEX(J!$A$1:$ZZ$200,MATCH($A43,J!$A$1:$A$200,0),MATCH(O$8,J!$A$1:$ZZ$1,0))&lt;&gt;"",INDEX(J!$A$1:$ZZ$200,MATCH($A43,J!$A$1:$A$200,0),MATCH(O$8,J!$A$1:$ZZ$1,0)),""),"")</f>
        <v>0.70834530176749699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7.1055051677231047</v>
      </c>
      <c r="S43" s="45">
        <f>IFERROR(IF(INDEX(J!$A$1:$ZZ$200,MATCH($A43,J!$A$1:$A$200,0),MATCH(S$8,J!$A$1:$ZZ$1,0))&lt;&gt;"",INDEX(J!$A$1:$ZZ$200,MATCH($A43,J!$A$1:$A$200,0),MATCH(S$8,J!$A$1:$ZZ$1,0)),""),"")</f>
        <v>63.253922536882477</v>
      </c>
      <c r="T43" s="45">
        <f>IFERROR(IF(INDEX(J!$A$1:$ZZ$200,MATCH($A43,J!$A$1:$A$200,0),MATCH(T$8,J!$A$1:$ZZ$1,0))&lt;&gt;"",INDEX(J!$A$1:$ZZ$200,MATCH($A43,J!$A$1:$A$200,0),MATCH(T$8,J!$A$1:$ZZ$1,0)),""),"")</f>
        <v>30.432725335578247</v>
      </c>
      <c r="U43" s="45">
        <f>IFERROR(IF(INDEX(J!$A$1:$ZZ$200,MATCH($A43,J!$A$1:$A$200,0),MATCH(U$8,J!$A$1:$ZZ$1,0))&lt;&gt;"",INDEX(J!$A$1:$ZZ$200,MATCH($A43,J!$A$1:$A$200,0),MATCH(U$8,J!$A$1:$ZZ$1,0)),""),"")</f>
        <v>10.240508243836031</v>
      </c>
    </row>
    <row r="44" spans="1:21">
      <c r="A44" s="43">
        <f t="shared" si="0"/>
        <v>2003</v>
      </c>
      <c r="B44" s="44">
        <f>IFERROR(IF(INDEX(J!$A$1:$ZZ$200,MATCH($A44,J!$A$1:$A$200,0),MATCH(B$8,J!$A$1:$ZZ$1,0))&lt;&gt;"",INDEX(J!$A$1:$ZZ$200,MATCH($A44,J!$A$1:$A$200,0),MATCH(B$8,J!$A$1:$ZZ$1,0)),""),"")</f>
        <v>2559.5924136569647</v>
      </c>
      <c r="C44" s="45">
        <f>IFERROR(IF(INDEX(J!$A$1:$ZZ$200,MATCH($A44,J!$A$1:$A$200,0),MATCH(C$8,J!$A$1:$ZZ$1,0))&lt;&gt;"",INDEX(J!$A$1:$ZZ$200,MATCH($A44,J!$A$1:$A$200,0),MATCH(C$8,J!$A$1:$ZZ$1,0)),""),"")</f>
        <v>31.402483194137215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1.0427352002040053</v>
      </c>
      <c r="G44" s="45">
        <f>IFERROR(IF(INDEX(J!$A$1:$ZZ$200,MATCH($A44,J!$A$1:$A$200,0),MATCH(G$8,J!$A$1:$ZZ$1,0))&lt;&gt;"",INDEX(J!$A$1:$ZZ$200,MATCH($A44,J!$A$1:$A$200,0),MATCH(G$8,J!$A$1:$ZZ$1,0)),""),"")</f>
        <v>0.50890042738337427</v>
      </c>
      <c r="H44" s="45">
        <f>IFERROR(IF(INDEX(J!$A$1:$ZZ$200,MATCH($A44,J!$A$1:$A$200,0),MATCH(H$8,J!$A$1:$ZZ$1,0))&lt;&gt;"",INDEX(J!$A$1:$ZZ$200,MATCH($A44,J!$A$1:$A$200,0),MATCH(H$8,J!$A$1:$ZZ$1,0)),""),"")</f>
        <v>-0.1730340030807945</v>
      </c>
      <c r="I44" s="45">
        <f>IFERROR(IF(INDEX(J!$A$1:$ZZ$200,MATCH($A44,J!$A$1:$A$200,0),MATCH(I$8,J!$A$1:$ZZ$1,0))&lt;&gt;"",INDEX(J!$A$1:$ZZ$200,MATCH($A44,J!$A$1:$A$200,0),MATCH(I$8,J!$A$1:$ZZ$1,0)),""),"")</f>
        <v>0.63370975881745728</v>
      </c>
      <c r="J44" s="45">
        <f>IFERROR(IF(INDEX(J!$A$1:$ZZ$200,MATCH($A44,J!$A$1:$A$200,0),MATCH(J$8,J!$A$1:$ZZ$1,0))&lt;&gt;"",INDEX(J!$A$1:$ZZ$200,MATCH($A44,J!$A$1:$A$200,0),MATCH(J$8,J!$A$1:$ZZ$1,0)),""),"")</f>
        <v>7.3159017083968436E-2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-1.1136588665529337</v>
      </c>
      <c r="N44" s="45">
        <f>IFERROR(IF(INDEX(J!$A$1:$ZZ$200,MATCH($A44,J!$A$1:$A$200,0),MATCH(N$8,J!$A$1:$ZZ$1,0))&lt;&gt;"",INDEX(J!$A$1:$ZZ$200,MATCH($A44,J!$A$1:$A$200,0),MATCH(N$8,J!$A$1:$ZZ$1,0)),""),"")</f>
        <v>-1.0162893682638106</v>
      </c>
      <c r="O44" s="45">
        <f>IFERROR(IF(INDEX(J!$A$1:$ZZ$200,MATCH($A44,J!$A$1:$A$200,0),MATCH(O$8,J!$A$1:$ZZ$1,0))&lt;&gt;"",INDEX(J!$A$1:$ZZ$200,MATCH($A44,J!$A$1:$A$200,0),MATCH(O$8,J!$A$1:$ZZ$1,0)),""),"")</f>
        <v>-9.7369498289123155E-2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7.0101399648273857</v>
      </c>
      <c r="S44" s="45">
        <f>IFERROR(IF(INDEX(J!$A$1:$ZZ$200,MATCH($A44,J!$A$1:$A$200,0),MATCH(S$8,J!$A$1:$ZZ$1,0))&lt;&gt;"",INDEX(J!$A$1:$ZZ$200,MATCH($A44,J!$A$1:$A$200,0),MATCH(S$8,J!$A$1:$ZZ$1,0)),""),"")</f>
        <v>63.425042182465759</v>
      </c>
      <c r="T44" s="45">
        <f>IFERROR(IF(INDEX(J!$A$1:$ZZ$200,MATCH($A44,J!$A$1:$A$200,0),MATCH(T$8,J!$A$1:$ZZ$1,0))&lt;&gt;"",INDEX(J!$A$1:$ZZ$200,MATCH($A44,J!$A$1:$A$200,0),MATCH(T$8,J!$A$1:$ZZ$1,0)),""),"")</f>
        <v>31.304578992157072</v>
      </c>
      <c r="U44" s="45">
        <f>IFERROR(IF(INDEX(J!$A$1:$ZZ$200,MATCH($A44,J!$A$1:$A$200,0),MATCH(U$8,J!$A$1:$ZZ$1,0))&lt;&gt;"",INDEX(J!$A$1:$ZZ$200,MATCH($A44,J!$A$1:$A$200,0),MATCH(U$8,J!$A$1:$ZZ$1,0)),""),"")</f>
        <v>10.535973698294978</v>
      </c>
    </row>
    <row r="45" spans="1:21">
      <c r="A45" s="43">
        <f t="shared" si="0"/>
        <v>2004</v>
      </c>
      <c r="B45" s="44">
        <f>IFERROR(IF(INDEX(J!$A$1:$ZZ$200,MATCH($A45,J!$A$1:$A$200,0),MATCH(B$8,J!$A$1:$ZZ$1,0))&lt;&gt;"",INDEX(J!$A$1:$ZZ$200,MATCH($A45,J!$A$1:$A$200,0),MATCH(B$8,J!$A$1:$ZZ$1,0)),""),"")</f>
        <v>2588.0736614228399</v>
      </c>
      <c r="C45" s="45">
        <f>IFERROR(IF(INDEX(J!$A$1:$ZZ$200,MATCH($A45,J!$A$1:$A$200,0),MATCH(C$8,J!$A$1:$ZZ$1,0))&lt;&gt;"",INDEX(J!$A$1:$ZZ$200,MATCH($A45,J!$A$1:$A$200,0),MATCH(C$8,J!$A$1:$ZZ$1,0)),""),"")</f>
        <v>31.793077834448376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0.8376014225234425</v>
      </c>
      <c r="G45" s="45">
        <f>IFERROR(IF(INDEX(J!$A$1:$ZZ$200,MATCH($A45,J!$A$1:$A$200,0),MATCH(G$8,J!$A$1:$ZZ$1,0))&lt;&gt;"",INDEX(J!$A$1:$ZZ$200,MATCH($A45,J!$A$1:$A$200,0),MATCH(G$8,J!$A$1:$ZZ$1,0)),""),"")</f>
        <v>0.45859458647771723</v>
      </c>
      <c r="H45" s="45">
        <f>IFERROR(IF(INDEX(J!$A$1:$ZZ$200,MATCH($A45,J!$A$1:$A$200,0),MATCH(H$8,J!$A$1:$ZZ$1,0))&lt;&gt;"",INDEX(J!$A$1:$ZZ$200,MATCH($A45,J!$A$1:$A$200,0),MATCH(H$8,J!$A$1:$ZZ$1,0)),""),"")</f>
        <v>-0.27042173295047289</v>
      </c>
      <c r="I45" s="45">
        <f>IFERROR(IF(INDEX(J!$A$1:$ZZ$200,MATCH($A45,J!$A$1:$A$200,0),MATCH(I$8,J!$A$1:$ZZ$1,0))&lt;&gt;"",INDEX(J!$A$1:$ZZ$200,MATCH($A45,J!$A$1:$A$200,0),MATCH(I$8,J!$A$1:$ZZ$1,0)),""),"")</f>
        <v>0.5698653272068156</v>
      </c>
      <c r="J45" s="45">
        <f>IFERROR(IF(INDEX(J!$A$1:$ZZ$200,MATCH($A45,J!$A$1:$A$200,0),MATCH(J$8,J!$A$1:$ZZ$1,0))&lt;&gt;"",INDEX(J!$A$1:$ZZ$200,MATCH($A45,J!$A$1:$A$200,0),MATCH(J$8,J!$A$1:$ZZ$1,0)),""),"")</f>
        <v>7.9563241789382566E-2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-1.0786311813813341</v>
      </c>
      <c r="N45" s="45">
        <f>IFERROR(IF(INDEX(J!$A$1:$ZZ$200,MATCH($A45,J!$A$1:$A$200,0),MATCH(N$8,J!$A$1:$ZZ$1,0))&lt;&gt;"",INDEX(J!$A$1:$ZZ$200,MATCH($A45,J!$A$1:$A$200,0),MATCH(N$8,J!$A$1:$ZZ$1,0)),""),"")</f>
        <v>-1.0169743984721633</v>
      </c>
      <c r="O45" s="45">
        <f>IFERROR(IF(INDEX(J!$A$1:$ZZ$200,MATCH($A45,J!$A$1:$A$200,0),MATCH(O$8,J!$A$1:$ZZ$1,0))&lt;&gt;"",INDEX(J!$A$1:$ZZ$200,MATCH($A45,J!$A$1:$A$200,0),MATCH(O$8,J!$A$1:$ZZ$1,0)),""),"")</f>
        <v>-6.1656782909170711E-2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6.9054277383162344</v>
      </c>
      <c r="S45" s="45">
        <f>IFERROR(IF(INDEX(J!$A$1:$ZZ$200,MATCH($A45,J!$A$1:$A$200,0),MATCH(S$8,J!$A$1:$ZZ$1,0))&lt;&gt;"",INDEX(J!$A$1:$ZZ$200,MATCH($A45,J!$A$1:$A$200,0),MATCH(S$8,J!$A$1:$ZZ$1,0)),""),"")</f>
        <v>63.744418480778954</v>
      </c>
      <c r="T45" s="45">
        <f>IFERROR(IF(INDEX(J!$A$1:$ZZ$200,MATCH($A45,J!$A$1:$A$200,0),MATCH(T$8,J!$A$1:$ZZ$1,0))&lt;&gt;"",INDEX(J!$A$1:$ZZ$200,MATCH($A45,J!$A$1:$A$200,0),MATCH(T$8,J!$A$1:$ZZ$1,0)),""),"")</f>
        <v>32.756787160753667</v>
      </c>
      <c r="U45" s="45">
        <f>IFERROR(IF(INDEX(J!$A$1:$ZZ$200,MATCH($A45,J!$A$1:$A$200,0),MATCH(U$8,J!$A$1:$ZZ$1,0))&lt;&gt;"",INDEX(J!$A$1:$ZZ$200,MATCH($A45,J!$A$1:$A$200,0),MATCH(U$8,J!$A$1:$ZZ$1,0)),""),"")</f>
        <v>10.825161323103501</v>
      </c>
    </row>
    <row r="46" spans="1:21">
      <c r="A46" s="43">
        <f t="shared" si="0"/>
        <v>2005</v>
      </c>
      <c r="B46" s="44">
        <f>IFERROR(IF(INDEX(J!$A$1:$ZZ$200,MATCH($A46,J!$A$1:$A$200,0),MATCH(B$8,J!$A$1:$ZZ$1,0))&lt;&gt;"",INDEX(J!$A$1:$ZZ$200,MATCH($A46,J!$A$1:$A$200,0),MATCH(B$8,J!$A$1:$ZZ$1,0)),""),"")</f>
        <v>2629.9851359325462</v>
      </c>
      <c r="C46" s="45">
        <f>IFERROR(IF(INDEX(J!$A$1:$ZZ$200,MATCH($A46,J!$A$1:$A$200,0),MATCH(C$8,J!$A$1:$ZZ$1,0))&lt;&gt;"",INDEX(J!$A$1:$ZZ$200,MATCH($A46,J!$A$1:$A$200,0),MATCH(C$8,J!$A$1:$ZZ$1,0)),""),"")</f>
        <v>32.361224575500728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1.3342445857743226</v>
      </c>
      <c r="G46" s="45">
        <f>IFERROR(IF(INDEX(J!$A$1:$ZZ$200,MATCH($A46,J!$A$1:$A$200,0),MATCH(G$8,J!$A$1:$ZZ$1,0))&lt;&gt;"",INDEX(J!$A$1:$ZZ$200,MATCH($A46,J!$A$1:$A$200,0),MATCH(G$8,J!$A$1:$ZZ$1,0)),""),"")</f>
        <v>0.43736676807696467</v>
      </c>
      <c r="H46" s="45">
        <f>IFERROR(IF(INDEX(J!$A$1:$ZZ$200,MATCH($A46,J!$A$1:$A$200,0),MATCH(H$8,J!$A$1:$ZZ$1,0))&lt;&gt;"",INDEX(J!$A$1:$ZZ$200,MATCH($A46,J!$A$1:$A$200,0),MATCH(H$8,J!$A$1:$ZZ$1,0)),""),"")</f>
        <v>0.31589198012364778</v>
      </c>
      <c r="I46" s="45">
        <f>IFERROR(IF(INDEX(J!$A$1:$ZZ$200,MATCH($A46,J!$A$1:$A$200,0),MATCH(I$8,J!$A$1:$ZZ$1,0))&lt;&gt;"",INDEX(J!$A$1:$ZZ$200,MATCH($A46,J!$A$1:$A$200,0),MATCH(I$8,J!$A$1:$ZZ$1,0)),""),"")</f>
        <v>0.49689738816279599</v>
      </c>
      <c r="J46" s="45">
        <f>IFERROR(IF(INDEX(J!$A$1:$ZZ$200,MATCH($A46,J!$A$1:$A$200,0),MATCH(J$8,J!$A$1:$ZZ$1,0))&lt;&gt;"",INDEX(J!$A$1:$ZZ$200,MATCH($A46,J!$A$1:$A$200,0),MATCH(J$8,J!$A$1:$ZZ$1,0)),""),"")</f>
        <v>8.4088449410914201E-2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-2.026192207701377</v>
      </c>
      <c r="N46" s="45">
        <f>IFERROR(IF(INDEX(J!$A$1:$ZZ$200,MATCH($A46,J!$A$1:$A$200,0),MATCH(N$8,J!$A$1:$ZZ$1,0))&lt;&gt;"",INDEX(J!$A$1:$ZZ$200,MATCH($A46,J!$A$1:$A$200,0),MATCH(N$8,J!$A$1:$ZZ$1,0)),""),"")</f>
        <v>-1.8982019736541478</v>
      </c>
      <c r="O46" s="45">
        <f>IFERROR(IF(INDEX(J!$A$1:$ZZ$200,MATCH($A46,J!$A$1:$A$200,0),MATCH(O$8,J!$A$1:$ZZ$1,0))&lt;&gt;"",INDEX(J!$A$1:$ZZ$200,MATCH($A46,J!$A$1:$A$200,0),MATCH(O$8,J!$A$1:$ZZ$1,0)),""),"")</f>
        <v>-0.12799023404722901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6.7723647749191862</v>
      </c>
      <c r="S46" s="45">
        <f>IFERROR(IF(INDEX(J!$A$1:$ZZ$200,MATCH($A46,J!$A$1:$A$200,0),MATCH(S$8,J!$A$1:$ZZ$1,0))&lt;&gt;"",INDEX(J!$A$1:$ZZ$200,MATCH($A46,J!$A$1:$A$200,0),MATCH(S$8,J!$A$1:$ZZ$1,0)),""),"")</f>
        <v>64.28147699992077</v>
      </c>
      <c r="T46" s="45">
        <f>IFERROR(IF(INDEX(J!$A$1:$ZZ$200,MATCH($A46,J!$A$1:$A$200,0),MATCH(T$8,J!$A$1:$ZZ$1,0))&lt;&gt;"",INDEX(J!$A$1:$ZZ$200,MATCH($A46,J!$A$1:$A$200,0),MATCH(T$8,J!$A$1:$ZZ$1,0)),""),"")</f>
        <v>33.578082352354592</v>
      </c>
      <c r="U46" s="45">
        <f>IFERROR(IF(INDEX(J!$A$1:$ZZ$200,MATCH($A46,J!$A$1:$A$200,0),MATCH(U$8,J!$A$1:$ZZ$1,0))&lt;&gt;"",INDEX(J!$A$1:$ZZ$200,MATCH($A46,J!$A$1:$A$200,0),MATCH(U$8,J!$A$1:$ZZ$1,0)),""),"")</f>
        <v>11.144463381750654</v>
      </c>
    </row>
    <row r="47" spans="1:21">
      <c r="A47" s="43">
        <f t="shared" si="0"/>
        <v>2006</v>
      </c>
      <c r="B47" s="44">
        <f>IFERROR(IF(INDEX(J!$A$1:$ZZ$200,MATCH($A47,J!$A$1:$A$200,0),MATCH(B$8,J!$A$1:$ZZ$1,0))&lt;&gt;"",INDEX(J!$A$1:$ZZ$200,MATCH($A47,J!$A$1:$A$200,0),MATCH(B$8,J!$A$1:$ZZ$1,0)),""),"")</f>
        <v>2674.7422748911781</v>
      </c>
      <c r="C47" s="45">
        <f>IFERROR(IF(INDEX(J!$A$1:$ZZ$200,MATCH($A47,J!$A$1:$A$200,0),MATCH(C$8,J!$A$1:$ZZ$1,0))&lt;&gt;"",INDEX(J!$A$1:$ZZ$200,MATCH($A47,J!$A$1:$A$200,0),MATCH(C$8,J!$A$1:$ZZ$1,0)),""),"")</f>
        <v>32.990296673028936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1.3641189448949382</v>
      </c>
      <c r="G47" s="45">
        <f>IFERROR(IF(INDEX(J!$A$1:$ZZ$200,MATCH($A47,J!$A$1:$A$200,0),MATCH(G$8,J!$A$1:$ZZ$1,0))&lt;&gt;"",INDEX(J!$A$1:$ZZ$200,MATCH($A47,J!$A$1:$A$200,0),MATCH(G$8,J!$A$1:$ZZ$1,0)),""),"")</f>
        <v>0.48217208514039878</v>
      </c>
      <c r="H47" s="45">
        <f>IFERROR(IF(INDEX(J!$A$1:$ZZ$200,MATCH($A47,J!$A$1:$A$200,0),MATCH(H$8,J!$A$1:$ZZ$1,0))&lt;&gt;"",INDEX(J!$A$1:$ZZ$200,MATCH($A47,J!$A$1:$A$200,0),MATCH(H$8,J!$A$1:$ZZ$1,0)),""),"")</f>
        <v>0.37054349901535011</v>
      </c>
      <c r="I47" s="45">
        <f>IFERROR(IF(INDEX(J!$A$1:$ZZ$200,MATCH($A47,J!$A$1:$A$200,0),MATCH(I$8,J!$A$1:$ZZ$1,0))&lt;&gt;"",INDEX(J!$A$1:$ZZ$200,MATCH($A47,J!$A$1:$A$200,0),MATCH(I$8,J!$A$1:$ZZ$1,0)),""),"")</f>
        <v>0.4232971588982537</v>
      </c>
      <c r="J47" s="45">
        <f>IFERROR(IF(INDEX(J!$A$1:$ZZ$200,MATCH($A47,J!$A$1:$A$200,0),MATCH(J$8,J!$A$1:$ZZ$1,0))&lt;&gt;"",INDEX(J!$A$1:$ZZ$200,MATCH($A47,J!$A$1:$A$200,0),MATCH(J$8,J!$A$1:$ZZ$1,0)),""),"")</f>
        <v>8.8106201840935761E-2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-5.0828377078047327E-2</v>
      </c>
      <c r="N47" s="45">
        <f>IFERROR(IF(INDEX(J!$A$1:$ZZ$200,MATCH($A47,J!$A$1:$A$200,0),MATCH(N$8,J!$A$1:$ZZ$1,0))&lt;&gt;"",INDEX(J!$A$1:$ZZ$200,MATCH($A47,J!$A$1:$A$200,0),MATCH(N$8,J!$A$1:$ZZ$1,0)),""),"")</f>
        <v>-1.6251968388092359</v>
      </c>
      <c r="O47" s="45">
        <f>IFERROR(IF(INDEX(J!$A$1:$ZZ$200,MATCH($A47,J!$A$1:$A$200,0),MATCH(O$8,J!$A$1:$ZZ$1,0))&lt;&gt;"",INDEX(J!$A$1:$ZZ$200,MATCH($A47,J!$A$1:$A$200,0),MATCH(O$8,J!$A$1:$ZZ$1,0)),""),"")</f>
        <v>1.5743684617311886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6.5895500694881495</v>
      </c>
      <c r="S47" s="45">
        <f>IFERROR(IF(INDEX(J!$A$1:$ZZ$200,MATCH($A47,J!$A$1:$A$200,0),MATCH(S$8,J!$A$1:$ZZ$1,0))&lt;&gt;"",INDEX(J!$A$1:$ZZ$200,MATCH($A47,J!$A$1:$A$200,0),MATCH(S$8,J!$A$1:$ZZ$1,0)),""),"")</f>
        <v>64.761040248833908</v>
      </c>
      <c r="T47" s="45">
        <f>IFERROR(IF(INDEX(J!$A$1:$ZZ$200,MATCH($A47,J!$A$1:$A$200,0),MATCH(T$8,J!$A$1:$ZZ$1,0))&lt;&gt;"",INDEX(J!$A$1:$ZZ$200,MATCH($A47,J!$A$1:$A$200,0),MATCH(T$8,J!$A$1:$ZZ$1,0)),""),"")</f>
        <v>33.968668599027311</v>
      </c>
      <c r="U47" s="45">
        <f>IFERROR(IF(INDEX(J!$A$1:$ZZ$200,MATCH($A47,J!$A$1:$A$200,0),MATCH(U$8,J!$A$1:$ZZ$1,0))&lt;&gt;"",INDEX(J!$A$1:$ZZ$200,MATCH($A47,J!$A$1:$A$200,0),MATCH(U$8,J!$A$1:$ZZ$1,0)),""),"")</f>
        <v>11.203434777118323</v>
      </c>
    </row>
    <row r="48" spans="1:21">
      <c r="A48" s="43">
        <f t="shared" si="0"/>
        <v>2007</v>
      </c>
      <c r="B48" s="44">
        <f>IFERROR(IF(INDEX(J!$A$1:$ZZ$200,MATCH($A48,J!$A$1:$A$200,0),MATCH(B$8,J!$A$1:$ZZ$1,0))&lt;&gt;"",INDEX(J!$A$1:$ZZ$200,MATCH($A48,J!$A$1:$A$200,0),MATCH(B$8,J!$A$1:$ZZ$1,0)),""),"")</f>
        <v>2723.5611118900406</v>
      </c>
      <c r="C48" s="45">
        <f>IFERROR(IF(INDEX(J!$A$1:$ZZ$200,MATCH($A48,J!$A$1:$A$200,0),MATCH(C$8,J!$A$1:$ZZ$1,0))&lt;&gt;"",INDEX(J!$A$1:$ZZ$200,MATCH($A48,J!$A$1:$A$200,0),MATCH(C$8,J!$A$1:$ZZ$1,0)),""),"")</f>
        <v>33.662455963735297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1.4672711558356475</v>
      </c>
      <c r="G48" s="45">
        <f>IFERROR(IF(INDEX(J!$A$1:$ZZ$200,MATCH($A48,J!$A$1:$A$200,0),MATCH(G$8,J!$A$1:$ZZ$1,0))&lt;&gt;"",INDEX(J!$A$1:$ZZ$200,MATCH($A48,J!$A$1:$A$200,0),MATCH(G$8,J!$A$1:$ZZ$1,0)),""),"")</f>
        <v>0.54906049548567282</v>
      </c>
      <c r="H48" s="45">
        <f>IFERROR(IF(INDEX(J!$A$1:$ZZ$200,MATCH($A48,J!$A$1:$A$200,0),MATCH(H$8,J!$A$1:$ZZ$1,0))&lt;&gt;"",INDEX(J!$A$1:$ZZ$200,MATCH($A48,J!$A$1:$A$200,0),MATCH(H$8,J!$A$1:$ZZ$1,0)),""),"")</f>
        <v>0.4579671085981793</v>
      </c>
      <c r="I48" s="45">
        <f>IFERROR(IF(INDEX(J!$A$1:$ZZ$200,MATCH($A48,J!$A$1:$A$200,0),MATCH(I$8,J!$A$1:$ZZ$1,0))&lt;&gt;"",INDEX(J!$A$1:$ZZ$200,MATCH($A48,J!$A$1:$A$200,0),MATCH(I$8,J!$A$1:$ZZ$1,0)),""),"")</f>
        <v>0.36314080510230157</v>
      </c>
      <c r="J48" s="45">
        <f>IFERROR(IF(INDEX(J!$A$1:$ZZ$200,MATCH($A48,J!$A$1:$A$200,0),MATCH(J$8,J!$A$1:$ZZ$1,0))&lt;&gt;"",INDEX(J!$A$1:$ZZ$200,MATCH($A48,J!$A$1:$A$200,0),MATCH(J$8,J!$A$1:$ZZ$1,0)),""),"")</f>
        <v>9.710274664949381E-2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1.0766323704282421</v>
      </c>
      <c r="N48" s="45">
        <f>IFERROR(IF(INDEX(J!$A$1:$ZZ$200,MATCH($A48,J!$A$1:$A$200,0),MATCH(N$8,J!$A$1:$ZZ$1,0))&lt;&gt;"",INDEX(J!$A$1:$ZZ$200,MATCH($A48,J!$A$1:$A$200,0),MATCH(N$8,J!$A$1:$ZZ$1,0)),""),"")</f>
        <v>-1.2395417443316636</v>
      </c>
      <c r="O48" s="45">
        <f>IFERROR(IF(INDEX(J!$A$1:$ZZ$200,MATCH($A48,J!$A$1:$A$200,0),MATCH(O$8,J!$A$1:$ZZ$1,0))&lt;&gt;"",INDEX(J!$A$1:$ZZ$200,MATCH($A48,J!$A$1:$A$200,0),MATCH(O$8,J!$A$1:$ZZ$1,0)),""),"")</f>
        <v>2.3161741147599058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6.3540903867349181</v>
      </c>
      <c r="S48" s="45">
        <f>IFERROR(IF(INDEX(J!$A$1:$ZZ$200,MATCH($A48,J!$A$1:$A$200,0),MATCH(S$8,J!$A$1:$ZZ$1,0))&lt;&gt;"",INDEX(J!$A$1:$ZZ$200,MATCH($A48,J!$A$1:$A$200,0),MATCH(S$8,J!$A$1:$ZZ$1,0)),""),"")</f>
        <v>65.170564669320228</v>
      </c>
      <c r="T48" s="45">
        <f>IFERROR(IF(INDEX(J!$A$1:$ZZ$200,MATCH($A48,J!$A$1:$A$200,0),MATCH(T$8,J!$A$1:$ZZ$1,0))&lt;&gt;"",INDEX(J!$A$1:$ZZ$200,MATCH($A48,J!$A$1:$A$200,0),MATCH(T$8,J!$A$1:$ZZ$1,0)),""),"")</f>
        <v>33.861331151582846</v>
      </c>
      <c r="U48" s="45">
        <f>IFERROR(IF(INDEX(J!$A$1:$ZZ$200,MATCH($A48,J!$A$1:$A$200,0),MATCH(U$8,J!$A$1:$ZZ$1,0))&lt;&gt;"",INDEX(J!$A$1:$ZZ$200,MATCH($A48,J!$A$1:$A$200,0),MATCH(U$8,J!$A$1:$ZZ$1,0)),""),"")</f>
        <v>11.097040127135477</v>
      </c>
    </row>
    <row r="49" spans="1:21">
      <c r="A49" s="43">
        <f t="shared" si="0"/>
        <v>2008</v>
      </c>
      <c r="B49" s="44">
        <f>IFERROR(IF(INDEX(J!$A$1:$ZZ$200,MATCH($A49,J!$A$1:$A$200,0),MATCH(B$8,J!$A$1:$ZZ$1,0))&lt;&gt;"",INDEX(J!$A$1:$ZZ$200,MATCH($A49,J!$A$1:$A$200,0),MATCH(B$8,J!$A$1:$ZZ$1,0)),""),"")</f>
        <v>2756.5697618981435</v>
      </c>
      <c r="C49" s="45">
        <f>IFERROR(IF(INDEX(J!$A$1:$ZZ$200,MATCH($A49,J!$A$1:$A$200,0),MATCH(C$8,J!$A$1:$ZZ$1,0))&lt;&gt;"",INDEX(J!$A$1:$ZZ$200,MATCH($A49,J!$A$1:$A$200,0),MATCH(C$8,J!$A$1:$ZZ$1,0)),""),"")</f>
        <v>34.192541420435774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0.82033068933174502</v>
      </c>
      <c r="G49" s="45">
        <f>IFERROR(IF(INDEX(J!$A$1:$ZZ$200,MATCH($A49,J!$A$1:$A$200,0),MATCH(G$8,J!$A$1:$ZZ$1,0))&lt;&gt;"",INDEX(J!$A$1:$ZZ$200,MATCH($A49,J!$A$1:$A$200,0),MATCH(G$8,J!$A$1:$ZZ$1,0)),""),"")</f>
        <v>0.56795705771716398</v>
      </c>
      <c r="H49" s="45">
        <f>IFERROR(IF(INDEX(J!$A$1:$ZZ$200,MATCH($A49,J!$A$1:$A$200,0),MATCH(H$8,J!$A$1:$ZZ$1,0))&lt;&gt;"",INDEX(J!$A$1:$ZZ$200,MATCH($A49,J!$A$1:$A$200,0),MATCH(H$8,J!$A$1:$ZZ$1,0)),""),"")</f>
        <v>-0.17522472149782653</v>
      </c>
      <c r="I49" s="45">
        <f>IFERROR(IF(INDEX(J!$A$1:$ZZ$200,MATCH($A49,J!$A$1:$A$200,0),MATCH(I$8,J!$A$1:$ZZ$1,0))&lt;&gt;"",INDEX(J!$A$1:$ZZ$200,MATCH($A49,J!$A$1:$A$200,0),MATCH(I$8,J!$A$1:$ZZ$1,0)),""),"")</f>
        <v>0.31514870738341755</v>
      </c>
      <c r="J49" s="45">
        <f>IFERROR(IF(INDEX(J!$A$1:$ZZ$200,MATCH($A49,J!$A$1:$A$200,0),MATCH(J$8,J!$A$1:$ZZ$1,0))&lt;&gt;"",INDEX(J!$A$1:$ZZ$200,MATCH($A49,J!$A$1:$A$200,0),MATCH(J$8,J!$A$1:$ZZ$1,0)),""),"")</f>
        <v>0.11244964572899008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0.89956001345501957</v>
      </c>
      <c r="N49" s="45">
        <f>IFERROR(IF(INDEX(J!$A$1:$ZZ$200,MATCH($A49,J!$A$1:$A$200,0),MATCH(N$8,J!$A$1:$ZZ$1,0))&lt;&gt;"",INDEX(J!$A$1:$ZZ$200,MATCH($A49,J!$A$1:$A$200,0),MATCH(N$8,J!$A$1:$ZZ$1,0)),""),"")</f>
        <v>-0.58841961046177504</v>
      </c>
      <c r="O49" s="45">
        <f>IFERROR(IF(INDEX(J!$A$1:$ZZ$200,MATCH($A49,J!$A$1:$A$200,0),MATCH(O$8,J!$A$1:$ZZ$1,0))&lt;&gt;"",INDEX(J!$A$1:$ZZ$200,MATCH($A49,J!$A$1:$A$200,0),MATCH(O$8,J!$A$1:$ZZ$1,0)),""),"")</f>
        <v>1.4879796239167946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6.0431500093901978</v>
      </c>
      <c r="S49" s="45">
        <f>IFERROR(IF(INDEX(J!$A$1:$ZZ$200,MATCH($A49,J!$A$1:$A$200,0),MATCH(S$8,J!$A$1:$ZZ$1,0))&lt;&gt;"",INDEX(J!$A$1:$ZZ$200,MATCH($A49,J!$A$1:$A$200,0),MATCH(S$8,J!$A$1:$ZZ$1,0)),""),"")</f>
        <v>65.443055728263317</v>
      </c>
      <c r="T49" s="45">
        <f>IFERROR(IF(INDEX(J!$A$1:$ZZ$200,MATCH($A49,J!$A$1:$A$200,0),MATCH(T$8,J!$A$1:$ZZ$1,0))&lt;&gt;"",INDEX(J!$A$1:$ZZ$200,MATCH($A49,J!$A$1:$A$200,0),MATCH(T$8,J!$A$1:$ZZ$1,0)),""),"")</f>
        <v>34.615896242717817</v>
      </c>
      <c r="U49" s="45">
        <f>IFERROR(IF(INDEX(J!$A$1:$ZZ$200,MATCH($A49,J!$A$1:$A$200,0),MATCH(U$8,J!$A$1:$ZZ$1,0))&lt;&gt;"",INDEX(J!$A$1:$ZZ$200,MATCH($A49,J!$A$1:$A$200,0),MATCH(U$8,J!$A$1:$ZZ$1,0)),""),"")</f>
        <v>10.96772613742103</v>
      </c>
    </row>
    <row r="50" spans="1:21">
      <c r="A50" s="43">
        <f t="shared" si="0"/>
        <v>2009</v>
      </c>
      <c r="B50" s="44">
        <f>IFERROR(IF(INDEX(J!$A$1:$ZZ$200,MATCH($A50,J!$A$1:$A$200,0),MATCH(B$8,J!$A$1:$ZZ$1,0))&lt;&gt;"",INDEX(J!$A$1:$ZZ$200,MATCH($A50,J!$A$1:$A$200,0),MATCH(B$8,J!$A$1:$ZZ$1,0)),""),"")</f>
        <v>2782.8642244314151</v>
      </c>
      <c r="C50" s="45">
        <f>IFERROR(IF(INDEX(J!$A$1:$ZZ$200,MATCH($A50,J!$A$1:$A$200,0),MATCH(C$8,J!$A$1:$ZZ$1,0))&lt;&gt;"",INDEX(J!$A$1:$ZZ$200,MATCH($A50,J!$A$1:$A$200,0),MATCH(C$8,J!$A$1:$ZZ$1,0)),""),"")</f>
        <v>34.635968471683398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0.55937100771028536</v>
      </c>
      <c r="G50" s="45">
        <f>IFERROR(IF(INDEX(J!$A$1:$ZZ$200,MATCH($A50,J!$A$1:$A$200,0),MATCH(G$8,J!$A$1:$ZZ$1,0))&lt;&gt;"",INDEX(J!$A$1:$ZZ$200,MATCH($A50,J!$A$1:$A$200,0),MATCH(G$8,J!$A$1:$ZZ$1,0)),""),"")</f>
        <v>0.45122815304195768</v>
      </c>
      <c r="H50" s="45">
        <f>IFERROR(IF(INDEX(J!$A$1:$ZZ$200,MATCH($A50,J!$A$1:$A$200,0),MATCH(H$8,J!$A$1:$ZZ$1,0))&lt;&gt;"",INDEX(J!$A$1:$ZZ$200,MATCH($A50,J!$A$1:$A$200,0),MATCH(H$8,J!$A$1:$ZZ$1,0)),""),"")</f>
        <v>-0.30268121277210502</v>
      </c>
      <c r="I50" s="45">
        <f>IFERROR(IF(INDEX(J!$A$1:$ZZ$200,MATCH($A50,J!$A$1:$A$200,0),MATCH(I$8,J!$A$1:$ZZ$1,0))&lt;&gt;"",INDEX(J!$A$1:$ZZ$200,MATCH($A50,J!$A$1:$A$200,0),MATCH(I$8,J!$A$1:$ZZ$1,0)),""),"")</f>
        <v>0.27667716836089085</v>
      </c>
      <c r="J50" s="45">
        <f>IFERROR(IF(INDEX(J!$A$1:$ZZ$200,MATCH($A50,J!$A$1:$A$200,0),MATCH(J$8,J!$A$1:$ZZ$1,0))&lt;&gt;"",INDEX(J!$A$1:$ZZ$200,MATCH($A50,J!$A$1:$A$200,0),MATCH(J$8,J!$A$1:$ZZ$1,0)),""),"")</f>
        <v>0.1341468990795418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-5.7778491033472239</v>
      </c>
      <c r="N50" s="45">
        <f>IFERROR(IF(INDEX(J!$A$1:$ZZ$200,MATCH($A50,J!$A$1:$A$200,0),MATCH(N$8,J!$A$1:$ZZ$1,0))&lt;&gt;"",INDEX(J!$A$1:$ZZ$200,MATCH($A50,J!$A$1:$A$200,0),MATCH(N$8,J!$A$1:$ZZ$1,0)),""),"")</f>
        <v>-1.7866270026051168</v>
      </c>
      <c r="O50" s="45">
        <f>IFERROR(IF(INDEX(J!$A$1:$ZZ$200,MATCH($A50,J!$A$1:$A$200,0),MATCH(O$8,J!$A$1:$ZZ$1,0))&lt;&gt;"",INDEX(J!$A$1:$ZZ$200,MATCH($A50,J!$A$1:$A$200,0),MATCH(O$8,J!$A$1:$ZZ$1,0)),""),"")</f>
        <v>-3.9912221007421067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5.7288599261419417</v>
      </c>
      <c r="S50" s="45">
        <f>IFERROR(IF(INDEX(J!$A$1:$ZZ$200,MATCH($A50,J!$A$1:$A$200,0),MATCH(S$8,J!$A$1:$ZZ$1,0))&lt;&gt;"",INDEX(J!$A$1:$ZZ$200,MATCH($A50,J!$A$1:$A$200,0),MATCH(S$8,J!$A$1:$ZZ$1,0)),""),"")</f>
        <v>65.786155782510704</v>
      </c>
      <c r="T50" s="45">
        <f>IFERROR(IF(INDEX(J!$A$1:$ZZ$200,MATCH($A50,J!$A$1:$A$200,0),MATCH(T$8,J!$A$1:$ZZ$1,0))&lt;&gt;"",INDEX(J!$A$1:$ZZ$200,MATCH($A50,J!$A$1:$A$200,0),MATCH(T$8,J!$A$1:$ZZ$1,0)),""),"")</f>
        <v>35.605499184728103</v>
      </c>
      <c r="U50" s="45">
        <f>IFERROR(IF(INDEX(J!$A$1:$ZZ$200,MATCH($A50,J!$A$1:$A$200,0),MATCH(U$8,J!$A$1:$ZZ$1,0))&lt;&gt;"",INDEX(J!$A$1:$ZZ$200,MATCH($A50,J!$A$1:$A$200,0),MATCH(U$8,J!$A$1:$ZZ$1,0)),""),"")</f>
        <v>10.982079554066939</v>
      </c>
    </row>
    <row r="51" spans="1:21">
      <c r="A51" s="43">
        <f t="shared" si="0"/>
        <v>2010</v>
      </c>
      <c r="B51" s="44">
        <f>IFERROR(IF(INDEX(J!$A$1:$ZZ$200,MATCH($A51,J!$A$1:$A$200,0),MATCH(B$8,J!$A$1:$ZZ$1,0))&lt;&gt;"",INDEX(J!$A$1:$ZZ$200,MATCH($A51,J!$A$1:$A$200,0),MATCH(B$8,J!$A$1:$ZZ$1,0)),""),"")</f>
        <v>2813.7772467013901</v>
      </c>
      <c r="C51" s="45">
        <f>IFERROR(IF(INDEX(J!$A$1:$ZZ$200,MATCH($A51,J!$A$1:$A$200,0),MATCH(C$8,J!$A$1:$ZZ$1,0))&lt;&gt;"",INDEX(J!$A$1:$ZZ$200,MATCH($A51,J!$A$1:$A$200,0),MATCH(C$8,J!$A$1:$ZZ$1,0)),""),"")</f>
        <v>35.074854364586471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0.71749889857984317</v>
      </c>
      <c r="G51" s="45">
        <f>IFERROR(IF(INDEX(J!$A$1:$ZZ$200,MATCH($A51,J!$A$1:$A$200,0),MATCH(G$8,J!$A$1:$ZZ$1,0))&lt;&gt;"",INDEX(J!$A$1:$ZZ$200,MATCH($A51,J!$A$1:$A$200,0),MATCH(G$8,J!$A$1:$ZZ$1,0)),""),"")</f>
        <v>0.364587079498848</v>
      </c>
      <c r="H51" s="45">
        <f>IFERROR(IF(INDEX(J!$A$1:$ZZ$200,MATCH($A51,J!$A$1:$A$200,0),MATCH(H$8,J!$A$1:$ZZ$1,0))&lt;&gt;"",INDEX(J!$A$1:$ZZ$200,MATCH($A51,J!$A$1:$A$200,0),MATCH(H$8,J!$A$1:$ZZ$1,0)),""),"")</f>
        <v>-5.5956282666922076E-2</v>
      </c>
      <c r="I51" s="45">
        <f>IFERROR(IF(INDEX(J!$A$1:$ZZ$200,MATCH($A51,J!$A$1:$A$200,0),MATCH(I$8,J!$A$1:$ZZ$1,0))&lt;&gt;"",INDEX(J!$A$1:$ZZ$200,MATCH($A51,J!$A$1:$A$200,0),MATCH(I$8,J!$A$1:$ZZ$1,0)),""),"")</f>
        <v>0.24667359504690015</v>
      </c>
      <c r="J51" s="45">
        <f>IFERROR(IF(INDEX(J!$A$1:$ZZ$200,MATCH($A51,J!$A$1:$A$200,0),MATCH(J$8,J!$A$1:$ZZ$1,0))&lt;&gt;"",INDEX(J!$A$1:$ZZ$200,MATCH($A51,J!$A$1:$A$200,0),MATCH(J$8,J!$A$1:$ZZ$1,0)),""),"")</f>
        <v>0.16219450670101709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-2.703205629930971</v>
      </c>
      <c r="N51" s="45">
        <f>IFERROR(IF(INDEX(J!$A$1:$ZZ$200,MATCH($A51,J!$A$1:$A$200,0),MATCH(N$8,J!$A$1:$ZZ$1,0))&lt;&gt;"",INDEX(J!$A$1:$ZZ$200,MATCH($A51,J!$A$1:$A$200,0),MATCH(N$8,J!$A$1:$ZZ$1,0)),""),"")</f>
        <v>-0.88598237726141593</v>
      </c>
      <c r="O51" s="45">
        <f>IFERROR(IF(INDEX(J!$A$1:$ZZ$200,MATCH($A51,J!$A$1:$A$200,0),MATCH(O$8,J!$A$1:$ZZ$1,0))&lt;&gt;"",INDEX(J!$A$1:$ZZ$200,MATCH($A51,J!$A$1:$A$200,0),MATCH(O$8,J!$A$1:$ZZ$1,0)),""),"")</f>
        <v>-1.8172232526695553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5.4418744102459673</v>
      </c>
      <c r="S51" s="45">
        <f>IFERROR(IF(INDEX(J!$A$1:$ZZ$200,MATCH($A51,J!$A$1:$A$200,0),MATCH(S$8,J!$A$1:$ZZ$1,0))&lt;&gt;"",INDEX(J!$A$1:$ZZ$200,MATCH($A51,J!$A$1:$A$200,0),MATCH(S$8,J!$A$1:$ZZ$1,0)),""),"")</f>
        <v>66.225041279181582</v>
      </c>
      <c r="T51" s="45">
        <f>IFERROR(IF(INDEX(J!$A$1:$ZZ$200,MATCH($A51,J!$A$1:$A$200,0),MATCH(T$8,J!$A$1:$ZZ$1,0))&lt;&gt;"",INDEX(J!$A$1:$ZZ$200,MATCH($A51,J!$A$1:$A$200,0),MATCH(T$8,J!$A$1:$ZZ$1,0)),""),"")</f>
        <v>35.95462996767818</v>
      </c>
      <c r="U51" s="45">
        <f>IFERROR(IF(INDEX(J!$A$1:$ZZ$200,MATCH($A51,J!$A$1:$A$200,0),MATCH(U$8,J!$A$1:$ZZ$1,0))&lt;&gt;"",INDEX(J!$A$1:$ZZ$200,MATCH($A51,J!$A$1:$A$200,0),MATCH(U$8,J!$A$1:$ZZ$1,0)),""),"")</f>
        <v>10.999317871759892</v>
      </c>
    </row>
    <row r="52" spans="1:21">
      <c r="A52" s="43">
        <f t="shared" si="0"/>
        <v>2011</v>
      </c>
      <c r="B52" s="44">
        <f>IFERROR(IF(INDEX(J!$A$1:$ZZ$200,MATCH($A52,J!$A$1:$A$200,0),MATCH(B$8,J!$A$1:$ZZ$1,0))&lt;&gt;"",INDEX(J!$A$1:$ZZ$200,MATCH($A52,J!$A$1:$A$200,0),MATCH(B$8,J!$A$1:$ZZ$1,0)),""),"")</f>
        <v>2853.5899444632664</v>
      </c>
      <c r="C52" s="45">
        <f>IFERROR(IF(INDEX(J!$A$1:$ZZ$200,MATCH($A52,J!$A$1:$A$200,0),MATCH(C$8,J!$A$1:$ZZ$1,0))&lt;&gt;"",INDEX(J!$A$1:$ZZ$200,MATCH($A52,J!$A$1:$A$200,0),MATCH(C$8,J!$A$1:$ZZ$1,0)),""),"")</f>
        <v>35.524269207377088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1.0586287253129545</v>
      </c>
      <c r="G52" s="45">
        <f>IFERROR(IF(INDEX(J!$A$1:$ZZ$200,MATCH($A52,J!$A$1:$A$200,0),MATCH(G$8,J!$A$1:$ZZ$1,0))&lt;&gt;"",INDEX(J!$A$1:$ZZ$200,MATCH($A52,J!$A$1:$A$200,0),MATCH(G$8,J!$A$1:$ZZ$1,0)),""),"")</f>
        <v>0.40650032740282643</v>
      </c>
      <c r="H52" s="45">
        <f>IFERROR(IF(INDEX(J!$A$1:$ZZ$200,MATCH($A52,J!$A$1:$A$200,0),MATCH(H$8,J!$A$1:$ZZ$1,0))&lt;&gt;"",INDEX(J!$A$1:$ZZ$200,MATCH($A52,J!$A$1:$A$200,0),MATCH(H$8,J!$A$1:$ZZ$1,0)),""),"")</f>
        <v>0.23258253849602925</v>
      </c>
      <c r="I52" s="45">
        <f>IFERROR(IF(INDEX(J!$A$1:$ZZ$200,MATCH($A52,J!$A$1:$A$200,0),MATCH(I$8,J!$A$1:$ZZ$1,0))&lt;&gt;"",INDEX(J!$A$1:$ZZ$200,MATCH($A52,J!$A$1:$A$200,0),MATCH(I$8,J!$A$1:$ZZ$1,0)),""),"")</f>
        <v>0.22322770319905771</v>
      </c>
      <c r="J52" s="45">
        <f>IFERROR(IF(INDEX(J!$A$1:$ZZ$200,MATCH($A52,J!$A$1:$A$200,0),MATCH(J$8,J!$A$1:$ZZ$1,0))&lt;&gt;"",INDEX(J!$A$1:$ZZ$200,MATCH($A52,J!$A$1:$A$200,0),MATCH(J$8,J!$A$1:$ZZ$1,0)),""),"")</f>
        <v>0.19631815621504115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-0.19700303853439421</v>
      </c>
      <c r="N52" s="45">
        <f>IFERROR(IF(INDEX(J!$A$1:$ZZ$200,MATCH($A52,J!$A$1:$A$200,0),MATCH(N$8,J!$A$1:$ZZ$1,0))&lt;&gt;"",INDEX(J!$A$1:$ZZ$200,MATCH($A52,J!$A$1:$A$200,0),MATCH(N$8,J!$A$1:$ZZ$1,0)),""),"")</f>
        <v>2.3502595597493722E-2</v>
      </c>
      <c r="O52" s="45">
        <f>IFERROR(IF(INDEX(J!$A$1:$ZZ$200,MATCH($A52,J!$A$1:$A$200,0),MATCH(O$8,J!$A$1:$ZZ$1,0))&lt;&gt;"",INDEX(J!$A$1:$ZZ$200,MATCH($A52,J!$A$1:$A$200,0),MATCH(O$8,J!$A$1:$ZZ$1,0)),""),"")</f>
        <v>-0.22050563413188795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5.1119459817295523</v>
      </c>
      <c r="S52" s="45">
        <f>IFERROR(IF(INDEX(J!$A$1:$ZZ$200,MATCH($A52,J!$A$1:$A$200,0),MATCH(S$8,J!$A$1:$ZZ$1,0))&lt;&gt;"",INDEX(J!$A$1:$ZZ$200,MATCH($A52,J!$A$1:$A$200,0),MATCH(S$8,J!$A$1:$ZZ$1,0)),""),"")</f>
        <v>66.81129731507032</v>
      </c>
      <c r="T52" s="45">
        <f>IFERROR(IF(INDEX(J!$A$1:$ZZ$200,MATCH($A52,J!$A$1:$A$200,0),MATCH(T$8,J!$A$1:$ZZ$1,0))&lt;&gt;"",INDEX(J!$A$1:$ZZ$200,MATCH($A52,J!$A$1:$A$200,0),MATCH(T$8,J!$A$1:$ZZ$1,0)),""),"")</f>
        <v>36.877542913653038</v>
      </c>
      <c r="U52" s="45">
        <f>IFERROR(IF(INDEX(J!$A$1:$ZZ$200,MATCH($A52,J!$A$1:$A$200,0),MATCH(U$8,J!$A$1:$ZZ$1,0))&lt;&gt;"",INDEX(J!$A$1:$ZZ$200,MATCH($A52,J!$A$1:$A$200,0),MATCH(U$8,J!$A$1:$ZZ$1,0)),""),"")</f>
        <v>10.896880415944539</v>
      </c>
    </row>
    <row r="53" spans="1:21">
      <c r="A53" s="43">
        <f t="shared" si="0"/>
        <v>2012</v>
      </c>
      <c r="B53" s="44">
        <f>IFERROR(IF(INDEX(J!$A$1:$ZZ$200,MATCH($A53,J!$A$1:$A$200,0),MATCH(B$8,J!$A$1:$ZZ$1,0))&lt;&gt;"",INDEX(J!$A$1:$ZZ$200,MATCH($A53,J!$A$1:$A$200,0),MATCH(B$8,J!$A$1:$ZZ$1,0)),""),"")</f>
        <v>2900.4090193267684</v>
      </c>
      <c r="C53" s="45">
        <f>IFERROR(IF(INDEX(J!$A$1:$ZZ$200,MATCH($A53,J!$A$1:$A$200,0),MATCH(C$8,J!$A$1:$ZZ$1,0))&lt;&gt;"",INDEX(J!$A$1:$ZZ$200,MATCH($A53,J!$A$1:$A$200,0),MATCH(C$8,J!$A$1:$ZZ$1,0)),""),"")</f>
        <v>36.019300683388082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1.2802809410309841</v>
      </c>
      <c r="G53" s="45">
        <f>IFERROR(IF(INDEX(J!$A$1:$ZZ$200,MATCH($A53,J!$A$1:$A$200,0),MATCH(G$8,J!$A$1:$ZZ$1,0))&lt;&gt;"",INDEX(J!$A$1:$ZZ$200,MATCH($A53,J!$A$1:$A$200,0),MATCH(G$8,J!$A$1:$ZZ$1,0)),""),"")</f>
        <v>0.4271481462714089</v>
      </c>
      <c r="H53" s="45">
        <f>IFERROR(IF(INDEX(J!$A$1:$ZZ$200,MATCH($A53,J!$A$1:$A$200,0),MATCH(H$8,J!$A$1:$ZZ$1,0))&lt;&gt;"",INDEX(J!$A$1:$ZZ$200,MATCH($A53,J!$A$1:$A$200,0),MATCH(H$8,J!$A$1:$ZZ$1,0)),""),"")</f>
        <v>0.41438662208973642</v>
      </c>
      <c r="I53" s="45">
        <f>IFERROR(IF(INDEX(J!$A$1:$ZZ$200,MATCH($A53,J!$A$1:$A$200,0),MATCH(I$8,J!$A$1:$ZZ$1,0))&lt;&gt;"",INDEX(J!$A$1:$ZZ$200,MATCH($A53,J!$A$1:$A$200,0),MATCH(I$8,J!$A$1:$ZZ$1,0)),""),"")</f>
        <v>0.20332557456232508</v>
      </c>
      <c r="J53" s="45">
        <f>IFERROR(IF(INDEX(J!$A$1:$ZZ$200,MATCH($A53,J!$A$1:$A$200,0),MATCH(J$8,J!$A$1:$ZZ$1,0))&lt;&gt;"",INDEX(J!$A$1:$ZZ$200,MATCH($A53,J!$A$1:$A$200,0),MATCH(J$8,J!$A$1:$ZZ$1,0)),""),"")</f>
        <v>0.23542059810751373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-1.3477801212147336</v>
      </c>
      <c r="N53" s="45">
        <f>IFERROR(IF(INDEX(J!$A$1:$ZZ$200,MATCH($A53,J!$A$1:$A$200,0),MATCH(N$8,J!$A$1:$ZZ$1,0))&lt;&gt;"",INDEX(J!$A$1:$ZZ$200,MATCH($A53,J!$A$1:$A$200,0),MATCH(N$8,J!$A$1:$ZZ$1,0)),""),"")</f>
        <v>-0.4988972857597922</v>
      </c>
      <c r="O53" s="45">
        <f>IFERROR(IF(INDEX(J!$A$1:$ZZ$200,MATCH($A53,J!$A$1:$A$200,0),MATCH(O$8,J!$A$1:$ZZ$1,0))&lt;&gt;"",INDEX(J!$A$1:$ZZ$200,MATCH($A53,J!$A$1:$A$200,0),MATCH(O$8,J!$A$1:$ZZ$1,0)),""),"")</f>
        <v>-0.84888283545494125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4.7508296042729325</v>
      </c>
      <c r="S53" s="45">
        <f>IFERROR(IF(INDEX(J!$A$1:$ZZ$200,MATCH($A53,J!$A$1:$A$200,0),MATCH(S$8,J!$A$1:$ZZ$1,0))&lt;&gt;"",INDEX(J!$A$1:$ZZ$200,MATCH($A53,J!$A$1:$A$200,0),MATCH(S$8,J!$A$1:$ZZ$1,0)),""),"")</f>
        <v>67.351160517153261</v>
      </c>
      <c r="T53" s="45">
        <f>IFERROR(IF(INDEX(J!$A$1:$ZZ$200,MATCH($A53,J!$A$1:$A$200,0),MATCH(T$8,J!$A$1:$ZZ$1,0))&lt;&gt;"",INDEX(J!$A$1:$ZZ$200,MATCH($A53,J!$A$1:$A$200,0),MATCH(T$8,J!$A$1:$ZZ$1,0)),""),"")</f>
        <v>37.046475405540157</v>
      </c>
      <c r="U53" s="45">
        <f>IFERROR(IF(INDEX(J!$A$1:$ZZ$200,MATCH($A53,J!$A$1:$A$200,0),MATCH(U$8,J!$A$1:$ZZ$1,0))&lt;&gt;"",INDEX(J!$A$1:$ZZ$200,MATCH($A53,J!$A$1:$A$200,0),MATCH(U$8,J!$A$1:$ZZ$1,0)),""),"")</f>
        <v>10.761798234132177</v>
      </c>
    </row>
    <row r="54" spans="1:21">
      <c r="A54" s="43">
        <f t="shared" si="0"/>
        <v>2013</v>
      </c>
      <c r="B54" s="44">
        <f>IFERROR(IF(INDEX(J!$A$1:$ZZ$200,MATCH($A54,J!$A$1:$A$200,0),MATCH(B$8,J!$A$1:$ZZ$1,0))&lt;&gt;"",INDEX(J!$A$1:$ZZ$200,MATCH($A54,J!$A$1:$A$200,0),MATCH(B$8,J!$A$1:$ZZ$1,0)),""),"")</f>
        <v>2942.4410146919813</v>
      </c>
      <c r="C54" s="45">
        <f>IFERROR(IF(INDEX(J!$A$1:$ZZ$200,MATCH($A54,J!$A$1:$A$200,0),MATCH(C$8,J!$A$1:$ZZ$1,0))&lt;&gt;"",INDEX(J!$A$1:$ZZ$200,MATCH($A54,J!$A$1:$A$200,0),MATCH(C$8,J!$A$1:$ZZ$1,0)),""),"")</f>
        <v>36.431019440241435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1.162460826629123</v>
      </c>
      <c r="G54" s="45">
        <f>IFERROR(IF(INDEX(J!$A$1:$ZZ$200,MATCH($A54,J!$A$1:$A$200,0),MATCH(G$8,J!$A$1:$ZZ$1,0))&lt;&gt;"",INDEX(J!$A$1:$ZZ$200,MATCH($A54,J!$A$1:$A$200,0),MATCH(G$8,J!$A$1:$ZZ$1,0)),""),"")</f>
        <v>0.39935092421569518</v>
      </c>
      <c r="H54" s="45">
        <f>IFERROR(IF(INDEX(J!$A$1:$ZZ$200,MATCH($A54,J!$A$1:$A$200,0),MATCH(H$8,J!$A$1:$ZZ$1,0))&lt;&gt;"",INDEX(J!$A$1:$ZZ$200,MATCH($A54,J!$A$1:$A$200,0),MATCH(H$8,J!$A$1:$ZZ$1,0)),""),"")</f>
        <v>0.28664775171345946</v>
      </c>
      <c r="I54" s="45">
        <f>IFERROR(IF(INDEX(J!$A$1:$ZZ$200,MATCH($A54,J!$A$1:$A$200,0),MATCH(I$8,J!$A$1:$ZZ$1,0))&lt;&gt;"",INDEX(J!$A$1:$ZZ$200,MATCH($A54,J!$A$1:$A$200,0),MATCH(I$8,J!$A$1:$ZZ$1,0)),""),"")</f>
        <v>0.19723463069996683</v>
      </c>
      <c r="J54" s="45">
        <f>IFERROR(IF(INDEX(J!$A$1:$ZZ$200,MATCH($A54,J!$A$1:$A$200,0),MATCH(J$8,J!$A$1:$ZZ$1,0))&lt;&gt;"",INDEX(J!$A$1:$ZZ$200,MATCH($A54,J!$A$1:$A$200,0),MATCH(J$8,J!$A$1:$ZZ$1,0)),""),"")</f>
        <v>0.27922752000000145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-2.332166799314308</v>
      </c>
      <c r="N54" s="45">
        <f>IFERROR(IF(INDEX(J!$A$1:$ZZ$200,MATCH($A54,J!$A$1:$A$200,0),MATCH(N$8,J!$A$1:$ZZ$1,0))&lt;&gt;"",INDEX(J!$A$1:$ZZ$200,MATCH($A54,J!$A$1:$A$200,0),MATCH(N$8,J!$A$1:$ZZ$1,0)),""),"")</f>
        <v>-0.52562184960162339</v>
      </c>
      <c r="O54" s="45">
        <f>IFERROR(IF(INDEX(J!$A$1:$ZZ$200,MATCH($A54,J!$A$1:$A$200,0),MATCH(O$8,J!$A$1:$ZZ$1,0))&lt;&gt;"",INDEX(J!$A$1:$ZZ$200,MATCH($A54,J!$A$1:$A$200,0),MATCH(O$8,J!$A$1:$ZZ$1,0)),""),"")</f>
        <v>-1.8065449497126849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4.4540321658703022</v>
      </c>
      <c r="S54" s="45">
        <f>IFERROR(IF(INDEX(J!$A$1:$ZZ$200,MATCH($A54,J!$A$1:$A$200,0),MATCH(S$8,J!$A$1:$ZZ$1,0))&lt;&gt;"",INDEX(J!$A$1:$ZZ$200,MATCH($A54,J!$A$1:$A$200,0),MATCH(S$8,J!$A$1:$ZZ$1,0)),""),"")</f>
        <v>67.849626432775722</v>
      </c>
      <c r="T54" s="45">
        <f>IFERROR(IF(INDEX(J!$A$1:$ZZ$200,MATCH($A54,J!$A$1:$A$200,0),MATCH(T$8,J!$A$1:$ZZ$1,0))&lt;&gt;"",INDEX(J!$A$1:$ZZ$200,MATCH($A54,J!$A$1:$A$200,0),MATCH(T$8,J!$A$1:$ZZ$1,0)),""),"")</f>
        <v>37.518964059353713</v>
      </c>
      <c r="U54" s="45">
        <f>IFERROR(IF(INDEX(J!$A$1:$ZZ$200,MATCH($A54,J!$A$1:$A$200,0),MATCH(U$8,J!$A$1:$ZZ$1,0))&lt;&gt;"",INDEX(J!$A$1:$ZZ$200,MATCH($A54,J!$A$1:$A$200,0),MATCH(U$8,J!$A$1:$ZZ$1,0)),""),"")</f>
        <v>10.613931523022432</v>
      </c>
    </row>
    <row r="55" spans="1:21">
      <c r="A55" s="43">
        <f t="shared" si="0"/>
        <v>2014</v>
      </c>
      <c r="B55" s="44">
        <f>IFERROR(IF(INDEX(J!$A$1:$ZZ$200,MATCH($A55,J!$A$1:$A$200,0),MATCH(B$8,J!$A$1:$ZZ$1,0))&lt;&gt;"",INDEX(J!$A$1:$ZZ$200,MATCH($A55,J!$A$1:$A$200,0),MATCH(B$8,J!$A$1:$ZZ$1,0)),""),"")</f>
        <v>2987.0781533316554</v>
      </c>
      <c r="C55" s="45">
        <f>IFERROR(IF(INDEX(J!$A$1:$ZZ$200,MATCH($A55,J!$A$1:$A$200,0),MATCH(C$8,J!$A$1:$ZZ$1,0))&lt;&gt;"",INDEX(J!$A$1:$ZZ$200,MATCH($A55,J!$A$1:$A$200,0),MATCH(C$8,J!$A$1:$ZZ$1,0)),""),"")</f>
        <v>36.787792631341212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1.2387151286037603</v>
      </c>
      <c r="G55" s="45">
        <f>IFERROR(IF(INDEX(J!$A$1:$ZZ$200,MATCH($A55,J!$A$1:$A$200,0),MATCH(G$8,J!$A$1:$ZZ$1,0))&lt;&gt;"",INDEX(J!$A$1:$ZZ$200,MATCH($A55,J!$A$1:$A$200,0),MATCH(G$8,J!$A$1:$ZZ$1,0)),""),"")</f>
        <v>0.39078205102662811</v>
      </c>
      <c r="H55" s="45">
        <f>IFERROR(IF(INDEX(J!$A$1:$ZZ$200,MATCH($A55,J!$A$1:$A$200,0),MATCH(H$8,J!$A$1:$ZZ$1,0))&lt;&gt;"",INDEX(J!$A$1:$ZZ$200,MATCH($A55,J!$A$1:$A$200,0),MATCH(H$8,J!$A$1:$ZZ$1,0)),""),"")</f>
        <v>0.32218170639355526</v>
      </c>
      <c r="I55" s="45">
        <f>IFERROR(IF(INDEX(J!$A$1:$ZZ$200,MATCH($A55,J!$A$1:$A$200,0),MATCH(I$8,J!$A$1:$ZZ$1,0))&lt;&gt;"",INDEX(J!$A$1:$ZZ$200,MATCH($A55,J!$A$1:$A$200,0),MATCH(I$8,J!$A$1:$ZZ$1,0)),""),"")</f>
        <v>0.19801244929108747</v>
      </c>
      <c r="J55" s="45">
        <f>IFERROR(IF(INDEX(J!$A$1:$ZZ$200,MATCH($A55,J!$A$1:$A$200,0),MATCH(J$8,J!$A$1:$ZZ$1,0))&lt;&gt;"",INDEX(J!$A$1:$ZZ$200,MATCH($A55,J!$A$1:$A$200,0),MATCH(J$8,J!$A$1:$ZZ$1,0)),""),"")</f>
        <v>0.32773892189248954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-1.6295711643469879</v>
      </c>
      <c r="N55" s="45">
        <f>IFERROR(IF(INDEX(J!$A$1:$ZZ$200,MATCH($A55,J!$A$1:$A$200,0),MATCH(N$8,J!$A$1:$ZZ$1,0))&lt;&gt;"",INDEX(J!$A$1:$ZZ$200,MATCH($A55,J!$A$1:$A$200,0),MATCH(N$8,J!$A$1:$ZZ$1,0)),""),"")</f>
        <v>-0.29243082297032363</v>
      </c>
      <c r="O55" s="45">
        <f>IFERROR(IF(INDEX(J!$A$1:$ZZ$200,MATCH($A55,J!$A$1:$A$200,0),MATCH(O$8,J!$A$1:$ZZ$1,0))&lt;&gt;"",INDEX(J!$A$1:$ZZ$200,MATCH($A55,J!$A$1:$A$200,0),MATCH(O$8,J!$A$1:$ZZ$1,0)),""),"")</f>
        <v>-1.3371403413766643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4.2283077967115448</v>
      </c>
      <c r="S55" s="45">
        <f>IFERROR(IF(INDEX(J!$A$1:$ZZ$200,MATCH($A55,J!$A$1:$A$200,0),MATCH(S$8,J!$A$1:$ZZ$1,0))&lt;&gt;"",INDEX(J!$A$1:$ZZ$200,MATCH($A55,J!$A$1:$A$200,0),MATCH(S$8,J!$A$1:$ZZ$1,0)),""),"")</f>
        <v>68.249754436047823</v>
      </c>
      <c r="T55" s="45">
        <f>IFERROR(IF(INDEX(J!$A$1:$ZZ$200,MATCH($A55,J!$A$1:$A$200,0),MATCH(T$8,J!$A$1:$ZZ$1,0))&lt;&gt;"",INDEX(J!$A$1:$ZZ$200,MATCH($A55,J!$A$1:$A$200,0),MATCH(T$8,J!$A$1:$ZZ$1,0)),""),"")</f>
        <v>37.759931202737455</v>
      </c>
      <c r="U55" s="45">
        <f>IFERROR(IF(INDEX(J!$A$1:$ZZ$200,MATCH($A55,J!$A$1:$A$200,0),MATCH(U$8,J!$A$1:$ZZ$1,0))&lt;&gt;"",INDEX(J!$A$1:$ZZ$200,MATCH($A55,J!$A$1:$A$200,0),MATCH(U$8,J!$A$1:$ZZ$1,0)),""),"")</f>
        <v>10.437489759134854</v>
      </c>
    </row>
    <row r="56" spans="1:21">
      <c r="A56" s="43">
        <f t="shared" si="0"/>
        <v>2015</v>
      </c>
      <c r="B56" s="44">
        <f>IFERROR(IF(INDEX(J!$A$1:$ZZ$200,MATCH($A56,J!$A$1:$A$200,0),MATCH(B$8,J!$A$1:$ZZ$1,0))&lt;&gt;"",INDEX(J!$A$1:$ZZ$200,MATCH($A56,J!$A$1:$A$200,0),MATCH(B$8,J!$A$1:$ZZ$1,0)),""),"")</f>
        <v>3050.5796212238956</v>
      </c>
      <c r="C56" s="45">
        <f>IFERROR(IF(INDEX(J!$A$1:$ZZ$200,MATCH($A56,J!$A$1:$A$200,0),MATCH(C$8,J!$A$1:$ZZ$1,0))&lt;&gt;"",INDEX(J!$A$1:$ZZ$200,MATCH($A56,J!$A$1:$A$200,0),MATCH(C$8,J!$A$1:$ZZ$1,0)),""),"")</f>
        <v>37.122655665682025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1.8623647452582008</v>
      </c>
      <c r="G56" s="45">
        <f>IFERROR(IF(INDEX(J!$A$1:$ZZ$200,MATCH($A56,J!$A$1:$A$200,0),MATCH(G$8,J!$A$1:$ZZ$1,0))&lt;&gt;"",INDEX(J!$A$1:$ZZ$200,MATCH($A56,J!$A$1:$A$200,0),MATCH(G$8,J!$A$1:$ZZ$1,0)),""),"")</f>
        <v>0.42556789896511288</v>
      </c>
      <c r="H56" s="45">
        <f>IFERROR(IF(INDEX(J!$A$1:$ZZ$200,MATCH($A56,J!$A$1:$A$200,0),MATCH(H$8,J!$A$1:$ZZ$1,0))&lt;&gt;"",INDEX(J!$A$1:$ZZ$200,MATCH($A56,J!$A$1:$A$200,0),MATCH(H$8,J!$A$1:$ZZ$1,0)),""),"")</f>
        <v>0.85347616727034148</v>
      </c>
      <c r="I56" s="45">
        <f>IFERROR(IF(INDEX(J!$A$1:$ZZ$200,MATCH($A56,J!$A$1:$A$200,0),MATCH(I$8,J!$A$1:$ZZ$1,0))&lt;&gt;"",INDEX(J!$A$1:$ZZ$200,MATCH($A56,J!$A$1:$A$200,0),MATCH(I$8,J!$A$1:$ZZ$1,0)),""),"")</f>
        <v>0.20236587523776847</v>
      </c>
      <c r="J56" s="45">
        <f>IFERROR(IF(INDEX(J!$A$1:$ZZ$200,MATCH($A56,J!$A$1:$A$200,0),MATCH(J$8,J!$A$1:$ZZ$1,0))&lt;&gt;"",INDEX(J!$A$1:$ZZ$200,MATCH($A56,J!$A$1:$A$200,0),MATCH(J$8,J!$A$1:$ZZ$1,0)),""),"")</f>
        <v>0.38095480378497815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-2.2271891873771903</v>
      </c>
      <c r="N56" s="45">
        <f>IFERROR(IF(INDEX(J!$A$1:$ZZ$200,MATCH($A56,J!$A$1:$A$200,0),MATCH(N$8,J!$A$1:$ZZ$1,0))&lt;&gt;"",INDEX(J!$A$1:$ZZ$200,MATCH($A56,J!$A$1:$A$200,0),MATCH(N$8,J!$A$1:$ZZ$1,0)),""),"")</f>
        <v>-0.43877297907281554</v>
      </c>
      <c r="O56" s="45">
        <f>IFERROR(IF(INDEX(J!$A$1:$ZZ$200,MATCH($A56,J!$A$1:$A$200,0),MATCH(O$8,J!$A$1:$ZZ$1,0))&lt;&gt;"",INDEX(J!$A$1:$ZZ$200,MATCH($A56,J!$A$1:$A$200,0),MATCH(O$8,J!$A$1:$ZZ$1,0)),""),"")</f>
        <v>-1.7884162083043746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3.9718774586678363</v>
      </c>
      <c r="S56" s="45">
        <f>IFERROR(IF(INDEX(J!$A$1:$ZZ$200,MATCH($A56,J!$A$1:$A$200,0),MATCH(S$8,J!$A$1:$ZZ$1,0))&lt;&gt;"",INDEX(J!$A$1:$ZZ$200,MATCH($A56,J!$A$1:$A$200,0),MATCH(S$8,J!$A$1:$ZZ$1,0)),""),"")</f>
        <v>68.670300762274564</v>
      </c>
      <c r="T56" s="45">
        <f>IFERROR(IF(INDEX(J!$A$1:$ZZ$200,MATCH($A56,J!$A$1:$A$200,0),MATCH(T$8,J!$A$1:$ZZ$1,0))&lt;&gt;"",INDEX(J!$A$1:$ZZ$200,MATCH($A56,J!$A$1:$A$200,0),MATCH(T$8,J!$A$1:$ZZ$1,0)),""),"")</f>
        <v>38.009695243091748</v>
      </c>
      <c r="U56" s="45">
        <f>IFERROR(IF(INDEX(J!$A$1:$ZZ$200,MATCH($A56,J!$A$1:$A$200,0),MATCH(U$8,J!$A$1:$ZZ$1,0))&lt;&gt;"",INDEX(J!$A$1:$ZZ$200,MATCH($A56,J!$A$1:$A$200,0),MATCH(U$8,J!$A$1:$ZZ$1,0)),""),"")</f>
        <v>10.21520337646677</v>
      </c>
    </row>
    <row r="57" spans="1:21">
      <c r="A57" s="43">
        <f t="shared" si="0"/>
        <v>2016</v>
      </c>
      <c r="B57" s="44">
        <f>IFERROR(IF(INDEX(J!$A$1:$ZZ$200,MATCH($A57,J!$A$1:$A$200,0),MATCH(B$8,J!$A$1:$ZZ$1,0))&lt;&gt;"",INDEX(J!$A$1:$ZZ$200,MATCH($A57,J!$A$1:$A$200,0),MATCH(B$8,J!$A$1:$ZZ$1,0)),""),"")</f>
        <v>3083.9403881022322</v>
      </c>
      <c r="C57" s="45">
        <f>IFERROR(IF(INDEX(J!$A$1:$ZZ$200,MATCH($A57,J!$A$1:$A$200,0),MATCH(C$8,J!$A$1:$ZZ$1,0))&lt;&gt;"",INDEX(J!$A$1:$ZZ$200,MATCH($A57,J!$A$1:$A$200,0),MATCH(C$8,J!$A$1:$ZZ$1,0)),""),"")</f>
        <v>37.371287122692905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0.56844245490704759</v>
      </c>
      <c r="G57" s="45">
        <f>IFERROR(IF(INDEX(J!$A$1:$ZZ$200,MATCH($A57,J!$A$1:$A$200,0),MATCH(G$8,J!$A$1:$ZZ$1,0))&lt;&gt;"",INDEX(J!$A$1:$ZZ$200,MATCH($A57,J!$A$1:$A$200,0),MATCH(G$8,J!$A$1:$ZZ$1,0)),""),"")</f>
        <v>0.45451435233204812</v>
      </c>
      <c r="H57" s="45">
        <f>IFERROR(IF(INDEX(J!$A$1:$ZZ$200,MATCH($A57,J!$A$1:$A$200,0),MATCH(H$8,J!$A$1:$ZZ$1,0))&lt;&gt;"",INDEX(J!$A$1:$ZZ$200,MATCH($A57,J!$A$1:$A$200,0),MATCH(H$8,J!$A$1:$ZZ$1,0)),""),"")</f>
        <v>0.12569197913587959</v>
      </c>
      <c r="I57" s="45">
        <f>IFERROR(IF(INDEX(J!$A$1:$ZZ$200,MATCH($A57,J!$A$1:$A$200,0),MATCH(I$8,J!$A$1:$ZZ$1,0))&lt;&gt;"",INDEX(J!$A$1:$ZZ$200,MATCH($A57,J!$A$1:$A$200,0),MATCH(I$8,J!$A$1:$ZZ$1,0)),""),"")</f>
        <v>0.2021050201072512</v>
      </c>
      <c r="J57" s="45">
        <f>IFERROR(IF(INDEX(J!$A$1:$ZZ$200,MATCH($A57,J!$A$1:$A$200,0),MATCH(J$8,J!$A$1:$ZZ$1,0))&lt;&gt;"",INDEX(J!$A$1:$ZZ$200,MATCH($A57,J!$A$1:$A$200,0),MATCH(J$8,J!$A$1:$ZZ$1,0)),""),"")</f>
        <v>-0.21386889666813139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-1.2129883054067949</v>
      </c>
      <c r="N57" s="45">
        <f>IFERROR(IF(INDEX(J!$A$1:$ZZ$200,MATCH($A57,J!$A$1:$A$200,0),MATCH(N$8,J!$A$1:$ZZ$1,0))&lt;&gt;"",INDEX(J!$A$1:$ZZ$200,MATCH($A57,J!$A$1:$A$200,0),MATCH(N$8,J!$A$1:$ZZ$1,0)),""),"")</f>
        <v>-0.25281086206797065</v>
      </c>
      <c r="O57" s="45">
        <f>IFERROR(IF(INDEX(J!$A$1:$ZZ$200,MATCH($A57,J!$A$1:$A$200,0),MATCH(O$8,J!$A$1:$ZZ$1,0))&lt;&gt;"",INDEX(J!$A$1:$ZZ$200,MATCH($A57,J!$A$1:$A$200,0),MATCH(O$8,J!$A$1:$ZZ$1,0)),""),"")</f>
        <v>-0.96017744333882427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3.6595694606806028</v>
      </c>
      <c r="S57" s="45">
        <f>IFERROR(IF(INDEX(J!$A$1:$ZZ$200,MATCH($A57,J!$A$1:$A$200,0),MATCH(S$8,J!$A$1:$ZZ$1,0))&lt;&gt;"",INDEX(J!$A$1:$ZZ$200,MATCH($A57,J!$A$1:$A$200,0),MATCH(S$8,J!$A$1:$ZZ$1,0)),""),"")</f>
        <v>69.036719288785406</v>
      </c>
      <c r="T57" s="45">
        <f>IFERROR(IF(INDEX(J!$A$1:$ZZ$200,MATCH($A57,J!$A$1:$A$200,0),MATCH(T$8,J!$A$1:$ZZ$1,0))&lt;&gt;"",INDEX(J!$A$1:$ZZ$200,MATCH($A57,J!$A$1:$A$200,0),MATCH(T$8,J!$A$1:$ZZ$1,0)),""),"")</f>
        <v>38.2721158714469</v>
      </c>
      <c r="U57" s="45">
        <f>IFERROR(IF(INDEX(J!$A$1:$ZZ$200,MATCH($A57,J!$A$1:$A$200,0),MATCH(U$8,J!$A$1:$ZZ$1,0))&lt;&gt;"",INDEX(J!$A$1:$ZZ$200,MATCH($A57,J!$A$1:$A$200,0),MATCH(U$8,J!$A$1:$ZZ$1,0)),""),"")</f>
        <v>9.9425116236458173</v>
      </c>
    </row>
    <row r="58" spans="1:21">
      <c r="A58" s="43">
        <f t="shared" si="0"/>
        <v>2017</v>
      </c>
      <c r="B58" s="44">
        <f>IFERROR(IF(INDEX(J!$A$1:$ZZ$200,MATCH($A58,J!$A$1:$A$200,0),MATCH(B$8,J!$A$1:$ZZ$1,0))&lt;&gt;"",INDEX(J!$A$1:$ZZ$200,MATCH($A58,J!$A$1:$A$200,0),MATCH(B$8,J!$A$1:$ZZ$1,0)),""),"")</f>
        <v>3122.5390337399926</v>
      </c>
      <c r="C58" s="45">
        <f>IFERROR(IF(INDEX(J!$A$1:$ZZ$200,MATCH($A58,J!$A$1:$A$200,0),MATCH(C$8,J!$A$1:$ZZ$1,0))&lt;&gt;"",INDEX(J!$A$1:$ZZ$200,MATCH($A58,J!$A$1:$A$200,0),MATCH(C$8,J!$A$1:$ZZ$1,0)),""),"")</f>
        <v>37.71530819000408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0.47082068354549977</v>
      </c>
      <c r="G58" s="45">
        <f>IFERROR(IF(INDEX(J!$A$1:$ZZ$200,MATCH($A58,J!$A$1:$A$200,0),MATCH(G$8,J!$A$1:$ZZ$1,0))&lt;&gt;"",INDEX(J!$A$1:$ZZ$200,MATCH($A58,J!$A$1:$A$200,0),MATCH(G$8,J!$A$1:$ZZ$1,0)),""),"")</f>
        <v>0.48410249127311572</v>
      </c>
      <c r="H58" s="45">
        <f>IFERROR(IF(INDEX(J!$A$1:$ZZ$200,MATCH($A58,J!$A$1:$A$200,0),MATCH(H$8,J!$A$1:$ZZ$1,0))&lt;&gt;"",INDEX(J!$A$1:$ZZ$200,MATCH($A58,J!$A$1:$A$200,0),MATCH(H$8,J!$A$1:$ZZ$1,0)),""),"")</f>
        <v>0.1683738360979426</v>
      </c>
      <c r="I58" s="45">
        <f>IFERROR(IF(INDEX(J!$A$1:$ZZ$200,MATCH($A58,J!$A$1:$A$200,0),MATCH(I$8,J!$A$1:$ZZ$1,0))&lt;&gt;"",INDEX(J!$A$1:$ZZ$200,MATCH($A58,J!$A$1:$A$200,0),MATCH(I$8,J!$A$1:$ZZ$1,0)),""),"")</f>
        <v>0.1906436867760192</v>
      </c>
      <c r="J58" s="45">
        <f>IFERROR(IF(INDEX(J!$A$1:$ZZ$200,MATCH($A58,J!$A$1:$A$200,0),MATCH(J$8,J!$A$1:$ZZ$1,0))&lt;&gt;"",INDEX(J!$A$1:$ZZ$200,MATCH($A58,J!$A$1:$A$200,0),MATCH(J$8,J!$A$1:$ZZ$1,0)),""),"")</f>
        <v>-0.37229933060157777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0.16303620109114397</v>
      </c>
      <c r="N58" s="45">
        <f>IFERROR(IF(INDEX(J!$A$1:$ZZ$200,MATCH($A58,J!$A$1:$A$200,0),MATCH(N$8,J!$A$1:$ZZ$1,0))&lt;&gt;"",INDEX(J!$A$1:$ZZ$200,MATCH($A58,J!$A$1:$A$200,0),MATCH(N$8,J!$A$1:$ZZ$1,0)),""),"")</f>
        <v>-9.3192386004277317E-2</v>
      </c>
      <c r="O58" s="45">
        <f>IFERROR(IF(INDEX(J!$A$1:$ZZ$200,MATCH($A58,J!$A$1:$A$200,0),MATCH(O$8,J!$A$1:$ZZ$1,0))&lt;&gt;"",INDEX(J!$A$1:$ZZ$200,MATCH($A58,J!$A$1:$A$200,0),MATCH(O$8,J!$A$1:$ZZ$1,0)),""),"")</f>
        <v>0.25622858709542129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3.2961214916083916</v>
      </c>
      <c r="S58" s="45">
        <f>IFERROR(IF(INDEX(J!$A$1:$ZZ$200,MATCH($A58,J!$A$1:$A$200,0),MATCH(S$8,J!$A$1:$ZZ$1,0))&lt;&gt;"",INDEX(J!$A$1:$ZZ$200,MATCH($A58,J!$A$1:$A$200,0),MATCH(S$8,J!$A$1:$ZZ$1,0)),""),"")</f>
        <v>69.301139320241205</v>
      </c>
      <c r="T58" s="45">
        <f>IFERROR(IF(INDEX(J!$A$1:$ZZ$200,MATCH($A58,J!$A$1:$A$200,0),MATCH(T$8,J!$A$1:$ZZ$1,0))&lt;&gt;"",INDEX(J!$A$1:$ZZ$200,MATCH($A58,J!$A$1:$A$200,0),MATCH(T$8,J!$A$1:$ZZ$1,0)),""),"")</f>
        <v>38.450980525821421</v>
      </c>
      <c r="U58" s="45">
        <f>IFERROR(IF(INDEX(J!$A$1:$ZZ$200,MATCH($A58,J!$A$1:$A$200,0),MATCH(U$8,J!$A$1:$ZZ$1,0))&lt;&gt;"",INDEX(J!$A$1:$ZZ$200,MATCH($A58,J!$A$1:$A$200,0),MATCH(U$8,J!$A$1:$ZZ$1,0)),""),"")</f>
        <v>9.656278954147929</v>
      </c>
    </row>
    <row r="59" spans="1:21">
      <c r="A59" s="43">
        <f t="shared" si="0"/>
        <v>2018</v>
      </c>
      <c r="B59" s="44">
        <f>IFERROR(IF(INDEX(J!$A$1:$ZZ$200,MATCH($A59,J!$A$1:$A$200,0),MATCH(B$8,J!$A$1:$ZZ$1,0))&lt;&gt;"",INDEX(J!$A$1:$ZZ$200,MATCH($A59,J!$A$1:$A$200,0),MATCH(B$8,J!$A$1:$ZZ$1,0)),""),"")</f>
        <v>3156.896952460284</v>
      </c>
      <c r="C59" s="45">
        <f>IFERROR(IF(INDEX(J!$A$1:$ZZ$200,MATCH($A59,J!$A$1:$A$200,0),MATCH(C$8,J!$A$1:$ZZ$1,0))&lt;&gt;"",INDEX(J!$A$1:$ZZ$200,MATCH($A59,J!$A$1:$A$200,0),MATCH(C$8,J!$A$1:$ZZ$1,0)),""),"")</f>
        <v>38.026100686599904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0.31922569981094256</v>
      </c>
      <c r="G59" s="45">
        <f>IFERROR(IF(INDEX(J!$A$1:$ZZ$200,MATCH($A59,J!$A$1:$A$200,0),MATCH(G$8,J!$A$1:$ZZ$1,0))&lt;&gt;"",INDEX(J!$A$1:$ZZ$200,MATCH($A59,J!$A$1:$A$200,0),MATCH(G$8,J!$A$1:$ZZ$1,0)),""),"")</f>
        <v>0.51746606993111421</v>
      </c>
      <c r="H59" s="45">
        <f>IFERROR(IF(INDEX(J!$A$1:$ZZ$200,MATCH($A59,J!$A$1:$A$200,0),MATCH(H$8,J!$A$1:$ZZ$1,0))&lt;&gt;"",INDEX(J!$A$1:$ZZ$200,MATCH($A59,J!$A$1:$A$200,0),MATCH(H$8,J!$A$1:$ZZ$1,0)),""),"")</f>
        <v>6.6739546216411033E-3</v>
      </c>
      <c r="I59" s="45">
        <f>IFERROR(IF(INDEX(J!$A$1:$ZZ$200,MATCH($A59,J!$A$1:$A$200,0),MATCH(I$8,J!$A$1:$ZZ$1,0))&lt;&gt;"",INDEX(J!$A$1:$ZZ$200,MATCH($A59,J!$A$1:$A$200,0),MATCH(I$8,J!$A$1:$ZZ$1,0)),""),"")</f>
        <v>0.1701593092280575</v>
      </c>
      <c r="J59" s="45">
        <f>IFERROR(IF(INDEX(J!$A$1:$ZZ$200,MATCH($A59,J!$A$1:$A$200,0),MATCH(J$8,J!$A$1:$ZZ$1,0))&lt;&gt;"",INDEX(J!$A$1:$ZZ$200,MATCH($A59,J!$A$1:$A$200,0),MATCH(J$8,J!$A$1:$ZZ$1,0)),""),"")</f>
        <v>-0.37507363396987026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-6.9450968502235658E-2</v>
      </c>
      <c r="N59" s="45">
        <f>IFERROR(IF(INDEX(J!$A$1:$ZZ$200,MATCH($A59,J!$A$1:$A$200,0),MATCH(N$8,J!$A$1:$ZZ$1,0))&lt;&gt;"",INDEX(J!$A$1:$ZZ$200,MATCH($A59,J!$A$1:$A$200,0),MATCH(N$8,J!$A$1:$ZZ$1,0)),""),"")</f>
        <v>-2.1904452760509535E-2</v>
      </c>
      <c r="O59" s="45">
        <f>IFERROR(IF(INDEX(J!$A$1:$ZZ$200,MATCH($A59,J!$A$1:$A$200,0),MATCH(O$8,J!$A$1:$ZZ$1,0))&lt;&gt;"",INDEX(J!$A$1:$ZZ$200,MATCH($A59,J!$A$1:$A$200,0),MATCH(O$8,J!$A$1:$ZZ$1,0)),""),"")</f>
        <v>-4.7546515741726122E-2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2.9359839752249299</v>
      </c>
      <c r="S59" s="45">
        <f>IFERROR(IF(INDEX(J!$A$1:$ZZ$200,MATCH($A59,J!$A$1:$A$200,0),MATCH(S$8,J!$A$1:$ZZ$1,0))&lt;&gt;"",INDEX(J!$A$1:$ZZ$200,MATCH($A59,J!$A$1:$A$200,0),MATCH(S$8,J!$A$1:$ZZ$1,0)),""),"")</f>
        <v>69.510000042759202</v>
      </c>
      <c r="T59" s="45">
        <f>IFERROR(IF(INDEX(J!$A$1:$ZZ$200,MATCH($A59,J!$A$1:$A$200,0),MATCH(T$8,J!$A$1:$ZZ$1,0))&lt;&gt;"",INDEX(J!$A$1:$ZZ$200,MATCH($A59,J!$A$1:$A$200,0),MATCH(T$8,J!$A$1:$ZZ$1,0)),""),"")</f>
        <v>38.516169336575246</v>
      </c>
      <c r="U59" s="45">
        <f>IFERROR(IF(INDEX(J!$A$1:$ZZ$200,MATCH($A59,J!$A$1:$A$200,0),MATCH(U$8,J!$A$1:$ZZ$1,0))&lt;&gt;"",INDEX(J!$A$1:$ZZ$200,MATCH($A59,J!$A$1:$A$200,0),MATCH(U$8,J!$A$1:$ZZ$1,0)),""),"")</f>
        <v>9.416930415013594</v>
      </c>
    </row>
    <row r="60" spans="1:21">
      <c r="A60" s="43">
        <f t="shared" si="0"/>
        <v>2019</v>
      </c>
      <c r="B60" s="44">
        <f>IFERROR(IF(INDEX(J!$A$1:$ZZ$200,MATCH($A60,J!$A$1:$A$200,0),MATCH(B$8,J!$A$1:$ZZ$1,0))&lt;&gt;"",INDEX(J!$A$1:$ZZ$200,MATCH($A60,J!$A$1:$A$200,0),MATCH(B$8,J!$A$1:$ZZ$1,0)),""),"")</f>
        <v>3180.2627874629557</v>
      </c>
      <c r="C60" s="45">
        <f>IFERROR(IF(INDEX(J!$A$1:$ZZ$200,MATCH($A60,J!$A$1:$A$200,0),MATCH(C$8,J!$A$1:$ZZ$1,0))&lt;&gt;"",INDEX(J!$A$1:$ZZ$200,MATCH($A60,J!$A$1:$A$200,0),MATCH(C$8,J!$A$1:$ZZ$1,0)),""),"")</f>
        <v>38.239612330743192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-5.5080661872615649E-2</v>
      </c>
      <c r="G60" s="45">
        <f>IFERROR(IF(INDEX(J!$A$1:$ZZ$200,MATCH($A60,J!$A$1:$A$200,0),MATCH(G$8,J!$A$1:$ZZ$1,0))&lt;&gt;"",INDEX(J!$A$1:$ZZ$200,MATCH($A60,J!$A$1:$A$200,0),MATCH(G$8,J!$A$1:$ZZ$1,0)),""),"")</f>
        <v>0.53660278416140128</v>
      </c>
      <c r="H60" s="45">
        <f>IFERROR(IF(INDEX(J!$A$1:$ZZ$200,MATCH($A60,J!$A$1:$A$200,0),MATCH(H$8,J!$A$1:$ZZ$1,0))&lt;&gt;"",INDEX(J!$A$1:$ZZ$200,MATCH($A60,J!$A$1:$A$200,0),MATCH(H$8,J!$A$1:$ZZ$1,0)),""),"")</f>
        <v>-0.3503455604204303</v>
      </c>
      <c r="I60" s="45">
        <f>IFERROR(IF(INDEX(J!$A$1:$ZZ$200,MATCH($A60,J!$A$1:$A$200,0),MATCH(I$8,J!$A$1:$ZZ$1,0))&lt;&gt;"",INDEX(J!$A$1:$ZZ$200,MATCH($A60,J!$A$1:$A$200,0),MATCH(I$8,J!$A$1:$ZZ$1,0)),""),"")</f>
        <v>0.14717050129274298</v>
      </c>
      <c r="J60" s="45">
        <f>IFERROR(IF(INDEX(J!$A$1:$ZZ$200,MATCH($A60,J!$A$1:$A$200,0),MATCH(J$8,J!$A$1:$ZZ$1,0))&lt;&gt;"",INDEX(J!$A$1:$ZZ$200,MATCH($A60,J!$A$1:$A$200,0),MATCH(J$8,J!$A$1:$ZZ$1,0)),""),"")</f>
        <v>-0.38850838690632961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2.7955965086528922E-2</v>
      </c>
      <c r="N60" s="45">
        <f>IFERROR(IF(INDEX(J!$A$1:$ZZ$200,MATCH($A60,J!$A$1:$A$200,0),MATCH(N$8,J!$A$1:$ZZ$1,0))&lt;&gt;"",INDEX(J!$A$1:$ZZ$200,MATCH($A60,J!$A$1:$A$200,0),MATCH(N$8,J!$A$1:$ZZ$1,0)),""),"")</f>
        <v>0.39075573029850913</v>
      </c>
      <c r="O60" s="45">
        <f>IFERROR(IF(INDEX(J!$A$1:$ZZ$200,MATCH($A60,J!$A$1:$A$200,0),MATCH(O$8,J!$A$1:$ZZ$1,0))&lt;&gt;"",INDEX(J!$A$1:$ZZ$200,MATCH($A60,J!$A$1:$A$200,0),MATCH(O$8,J!$A$1:$ZZ$1,0)),""),"")</f>
        <v>-0.36279976521198021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2.6006547457727152</v>
      </c>
      <c r="S60" s="45">
        <f>IFERROR(IF(INDEX(J!$A$1:$ZZ$200,MATCH($A60,J!$A$1:$A$200,0),MATCH(S$8,J!$A$1:$ZZ$1,0))&lt;&gt;"",INDEX(J!$A$1:$ZZ$200,MATCH($A60,J!$A$1:$A$200,0),MATCH(S$8,J!$A$1:$ZZ$1,0)),""),"")</f>
        <v>69.591107169491011</v>
      </c>
      <c r="T60" s="45">
        <f>IFERROR(IF(INDEX(J!$A$1:$ZZ$200,MATCH($A60,J!$A$1:$A$200,0),MATCH(T$8,J!$A$1:$ZZ$1,0))&lt;&gt;"",INDEX(J!$A$1:$ZZ$200,MATCH($A60,J!$A$1:$A$200,0),MATCH(T$8,J!$A$1:$ZZ$1,0)),""),"")</f>
        <v>38.638587035385115</v>
      </c>
      <c r="U60" s="45">
        <f>IFERROR(IF(INDEX(J!$A$1:$ZZ$200,MATCH($A60,J!$A$1:$A$200,0),MATCH(U$8,J!$A$1:$ZZ$1,0))&lt;&gt;"",INDEX(J!$A$1:$ZZ$200,MATCH($A60,J!$A$1:$A$200,0),MATCH(U$8,J!$A$1:$ZZ$1,0)),""),"")</f>
        <v>9.1878878900987253</v>
      </c>
    </row>
    <row r="61" spans="1:21">
      <c r="A61" s="43">
        <f>IF(A60&lt;&gt;"",IF(INDEX(J!$A$1:$ZZ$200,MATCH(A60+1,J!$A$1:$A$200,0),MATCH(B$8,J!$A$1:$ZZ$1,0))&lt;&gt;"",A60+1,""),"")</f>
        <v>2020</v>
      </c>
      <c r="B61" s="44">
        <f>IFERROR(IF(INDEX(J!$A$1:$ZZ$200,MATCH($A61,J!$A$1:$A$200,0),MATCH(B$8,J!$A$1:$ZZ$1,0))&lt;&gt;"",INDEX(J!$A$1:$ZZ$200,MATCH($A61,J!$A$1:$A$200,0),MATCH(B$8,J!$A$1:$ZZ$1,0)),""),"")</f>
        <v>3193.2487724546286</v>
      </c>
      <c r="C61" s="45">
        <f>IFERROR(IF(INDEX(J!$A$1:$ZZ$200,MATCH($A61,J!$A$1:$A$200,0),MATCH(C$8,J!$A$1:$ZZ$1,0))&lt;&gt;"",INDEX(J!$A$1:$ZZ$200,MATCH($A61,J!$A$1:$A$200,0),MATCH(C$8,J!$A$1:$ZZ$1,0)),""),"")</f>
        <v>38.401149444038197</v>
      </c>
      <c r="D61" s="10"/>
      <c r="E61" s="43">
        <f>IF(E60&lt;&gt;"",IF(INDEX(J!$A$1:$ZZ$200,MATCH(E60+1,J!$A$1:$A$200,0),MATCH(F$8,J!$A$1:$ZZ$1,0))&lt;&gt;"",E60+1,""),"")</f>
        <v>2020</v>
      </c>
      <c r="F61" s="45">
        <f>IFERROR(IF(INDEX(J!$A$1:$ZZ$200,MATCH($A61,J!$A$1:$A$200,0),MATCH(F$8,J!$A$1:$ZZ$1,0))&lt;&gt;"",INDEX(J!$A$1:$ZZ$200,MATCH($A61,J!$A$1:$A$200,0),MATCH(F$8,J!$A$1:$ZZ$1,0)),""),"")</f>
        <v>-0.38507230569835738</v>
      </c>
      <c r="G61" s="45">
        <f>IFERROR(IF(INDEX(J!$A$1:$ZZ$200,MATCH($A61,J!$A$1:$A$200,0),MATCH(G$8,J!$A$1:$ZZ$1,0))&lt;&gt;"",INDEX(J!$A$1:$ZZ$200,MATCH($A61,J!$A$1:$A$200,0),MATCH(G$8,J!$A$1:$ZZ$1,0)),""),"")</f>
        <v>0.4683012791113646</v>
      </c>
      <c r="H61" s="45">
        <f>IFERROR(IF(INDEX(J!$A$1:$ZZ$200,MATCH($A61,J!$A$1:$A$200,0),MATCH(H$8,J!$A$1:$ZZ$1,0))&lt;&gt;"",INDEX(J!$A$1:$ZZ$200,MATCH($A61,J!$A$1:$A$200,0),MATCH(H$8,J!$A$1:$ZZ$1,0)),""),"")</f>
        <v>-0.5928038640458374</v>
      </c>
      <c r="I61" s="45">
        <f>IFERROR(IF(INDEX(J!$A$1:$ZZ$200,MATCH($A61,J!$A$1:$A$200,0),MATCH(I$8,J!$A$1:$ZZ$1,0))&lt;&gt;"",INDEX(J!$A$1:$ZZ$200,MATCH($A61,J!$A$1:$A$200,0),MATCH(I$8,J!$A$1:$ZZ$1,0)),""),"")</f>
        <v>0.12591443178467329</v>
      </c>
      <c r="J61" s="45">
        <f>IFERROR(IF(INDEX(J!$A$1:$ZZ$200,MATCH($A61,J!$A$1:$A$200,0),MATCH(J$8,J!$A$1:$ZZ$1,0))&lt;&gt;"",INDEX(J!$A$1:$ZZ$200,MATCH($A61,J!$A$1:$A$200,0),MATCH(J$8,J!$A$1:$ZZ$1,0)),""),"")</f>
        <v>-0.38648415254855789</v>
      </c>
      <c r="K61" s="10"/>
      <c r="L61" s="43">
        <f>IF(L60&lt;&gt;"",IF(INDEX(J!$A$1:$ZZ$200,MATCH(L60+1,J!$A$1:$A$200,0),MATCH(M$8,J!$A$1:$ZZ$1,0))&lt;&gt;"",L60+1,""),"")</f>
        <v>2020</v>
      </c>
      <c r="M61" s="45">
        <f>IFERROR(IF(INDEX(J!$A$1:$ZZ$200,MATCH($A61,J!$A$1:$A$200,0),MATCH(M$8,J!$A$1:$ZZ$1,0))&lt;&gt;"",INDEX(J!$A$1:$ZZ$200,MATCH($A61,J!$A$1:$A$200,0),MATCH(M$8,J!$A$1:$ZZ$1,0)),""),"")</f>
        <v>-4.483307422410121</v>
      </c>
      <c r="N61" s="45">
        <f>IFERROR(IF(INDEX(J!$A$1:$ZZ$200,MATCH($A61,J!$A$1:$A$200,0),MATCH(N$8,J!$A$1:$ZZ$1,0))&lt;&gt;"",INDEX(J!$A$1:$ZZ$200,MATCH($A61,J!$A$1:$A$200,0),MATCH(N$8,J!$A$1:$ZZ$1,0)),""),"")</f>
        <v>-2.3986363934495789</v>
      </c>
      <c r="O61" s="45">
        <f>IFERROR(IF(INDEX(J!$A$1:$ZZ$200,MATCH($A61,J!$A$1:$A$200,0),MATCH(O$8,J!$A$1:$ZZ$1,0))&lt;&gt;"",INDEX(J!$A$1:$ZZ$200,MATCH($A61,J!$A$1:$A$200,0),MATCH(O$8,J!$A$1:$ZZ$1,0)),""),"")</f>
        <v>-2.0846710289605426</v>
      </c>
      <c r="P61" s="10"/>
      <c r="Q61" s="43">
        <f>IF(Q60&lt;&gt;"",IF(INDEX(J!$A$1:$ZZ$200,MATCH(Q60+1,J!$A$1:$A$200,0),MATCH(R$8,J!$A$1:$ZZ$1,0))&lt;&gt;"",Q60+1,""),"")</f>
        <v>2020</v>
      </c>
      <c r="R61" s="45">
        <f>IFERROR(IF(INDEX(J!$A$1:$ZZ$200,MATCH($A61,J!$A$1:$A$200,0),MATCH(R$8,J!$A$1:$ZZ$1,0))&lt;&gt;"",INDEX(J!$A$1:$ZZ$200,MATCH($A61,J!$A$1:$A$200,0),MATCH(R$8,J!$A$1:$ZZ$1,0)),""),"")</f>
        <v>2.3657384346373673</v>
      </c>
      <c r="S61" s="45">
        <f>IFERROR(IF(INDEX(J!$A$1:$ZZ$200,MATCH($A61,J!$A$1:$A$200,0),MATCH(S$8,J!$A$1:$ZZ$1,0))&lt;&gt;"",INDEX(J!$A$1:$ZZ$200,MATCH($A61,J!$A$1:$A$200,0),MATCH(S$8,J!$A$1:$ZZ$1,0)),""),"")</f>
        <v>69.410106475235878</v>
      </c>
      <c r="T61" s="45">
        <f>IFERROR(IF(INDEX(J!$A$1:$ZZ$200,MATCH($A61,J!$A$1:$A$200,0),MATCH(T$8,J!$A$1:$ZZ$1,0))&lt;&gt;"",INDEX(J!$A$1:$ZZ$200,MATCH($A61,J!$A$1:$A$200,0),MATCH(T$8,J!$A$1:$ZZ$1,0)),""),"")</f>
        <v>38.489991482746738</v>
      </c>
      <c r="U61" s="45">
        <f>IFERROR(IF(INDEX(J!$A$1:$ZZ$200,MATCH($A61,J!$A$1:$A$200,0),MATCH(U$8,J!$A$1:$ZZ$1,0))&lt;&gt;"",INDEX(J!$A$1:$ZZ$200,MATCH($A61,J!$A$1:$A$200,0),MATCH(U$8,J!$A$1:$ZZ$1,0)),""),"")</f>
        <v>9.0303907380607829</v>
      </c>
    </row>
    <row r="62" spans="1:21">
      <c r="A62" s="43">
        <f>IF(A61&lt;&gt;"",IF(INDEX(J!$A$1:$ZZ$200,MATCH(A61+1,J!$A$1:$A$200,0),MATCH(B$8,J!$A$1:$ZZ$1,0))&lt;&gt;"",A61+1,""),"")</f>
        <v>2021</v>
      </c>
      <c r="B62" s="44">
        <f>IFERROR(IF(INDEX(J!$A$1:$ZZ$200,MATCH($A62,J!$A$1:$A$200,0),MATCH(B$8,J!$A$1:$ZZ$1,0))&lt;&gt;"",INDEX(J!$A$1:$ZZ$200,MATCH($A62,J!$A$1:$A$200,0),MATCH(B$8,J!$A$1:$ZZ$1,0)),""),"")</f>
        <v>3199.488702790537</v>
      </c>
      <c r="C62" s="45">
        <f>IFERROR(IF(INDEX(J!$A$1:$ZZ$200,MATCH($A62,J!$A$1:$A$200,0),MATCH(C$8,J!$A$1:$ZZ$1,0))&lt;&gt;"",INDEX(J!$A$1:$ZZ$200,MATCH($A62,J!$A$1:$A$200,0),MATCH(C$8,J!$A$1:$ZZ$1,0)),""),"")</f>
        <v>38.43824184495535</v>
      </c>
      <c r="D62" s="10"/>
      <c r="E62" s="43">
        <f>IF(E61&lt;&gt;"",IF(INDEX(J!$A$1:$ZZ$200,MATCH(E61+1,J!$A$1:$A$200,0),MATCH(F$8,J!$A$1:$ZZ$1,0))&lt;&gt;"",E61+1,""),"")</f>
        <v>2021</v>
      </c>
      <c r="F62" s="45">
        <f>IFERROR(IF(INDEX(J!$A$1:$ZZ$200,MATCH($A62,J!$A$1:$A$200,0),MATCH(F$8,J!$A$1:$ZZ$1,0))&lt;&gt;"",INDEX(J!$A$1:$ZZ$200,MATCH($A62,J!$A$1:$A$200,0),MATCH(F$8,J!$A$1:$ZZ$1,0)),""),"")</f>
        <v>-0.62347070972271812</v>
      </c>
      <c r="G62" s="45">
        <f>IFERROR(IF(INDEX(J!$A$1:$ZZ$200,MATCH($A62,J!$A$1:$A$200,0),MATCH(G$8,J!$A$1:$ZZ$1,0))&lt;&gt;"",INDEX(J!$A$1:$ZZ$200,MATCH($A62,J!$A$1:$A$200,0),MATCH(G$8,J!$A$1:$ZZ$1,0)),""),"")</f>
        <v>0.36416529705182926</v>
      </c>
      <c r="H62" s="45">
        <f>IFERROR(IF(INDEX(J!$A$1:$ZZ$200,MATCH($A62,J!$A$1:$A$200,0),MATCH(H$8,J!$A$1:$ZZ$1,0))&lt;&gt;"",INDEX(J!$A$1:$ZZ$200,MATCH($A62,J!$A$1:$A$200,0),MATCH(H$8,J!$A$1:$ZZ$1,0)),""),"")</f>
        <v>-0.70511779786414885</v>
      </c>
      <c r="I62" s="45">
        <f>IFERROR(IF(INDEX(J!$A$1:$ZZ$200,MATCH($A62,J!$A$1:$A$200,0),MATCH(I$8,J!$A$1:$ZZ$1,0))&lt;&gt;"",INDEX(J!$A$1:$ZZ$200,MATCH($A62,J!$A$1:$A$200,0),MATCH(I$8,J!$A$1:$ZZ$1,0)),""),"")</f>
        <v>0.10489351542949521</v>
      </c>
      <c r="J62" s="45">
        <f>IFERROR(IF(INDEX(J!$A$1:$ZZ$200,MATCH($A62,J!$A$1:$A$200,0),MATCH(J$8,J!$A$1:$ZZ$1,0))&lt;&gt;"",INDEX(J!$A$1:$ZZ$200,MATCH($A62,J!$A$1:$A$200,0),MATCH(J$8,J!$A$1:$ZZ$1,0)),""),"")</f>
        <v>-0.38741172433989379</v>
      </c>
      <c r="K62" s="10"/>
      <c r="L62" s="43">
        <f>IF(L61&lt;&gt;"",IF(INDEX(J!$A$1:$ZZ$200,MATCH(L61+1,J!$A$1:$A$200,0),MATCH(M$8,J!$A$1:$ZZ$1,0))&lt;&gt;"",L61+1,""),"")</f>
        <v>2021</v>
      </c>
      <c r="M62" s="45">
        <f>IFERROR(IF(INDEX(J!$A$1:$ZZ$200,MATCH($A62,J!$A$1:$A$200,0),MATCH(M$8,J!$A$1:$ZZ$1,0))&lt;&gt;"",INDEX(J!$A$1:$ZZ$200,MATCH($A62,J!$A$1:$A$200,0),MATCH(M$8,J!$A$1:$ZZ$1,0)),""),"")</f>
        <v>-1.8422184705682647</v>
      </c>
      <c r="N62" s="45">
        <f>IFERROR(IF(INDEX(J!$A$1:$ZZ$200,MATCH($A62,J!$A$1:$A$200,0),MATCH(N$8,J!$A$1:$ZZ$1,0))&lt;&gt;"",INDEX(J!$A$1:$ZZ$200,MATCH($A62,J!$A$1:$A$200,0),MATCH(N$8,J!$A$1:$ZZ$1,0)),""),"")</f>
        <v>-1.7707809845368168</v>
      </c>
      <c r="O62" s="45">
        <f>IFERROR(IF(INDEX(J!$A$1:$ZZ$200,MATCH($A62,J!$A$1:$A$200,0),MATCH(O$8,J!$A$1:$ZZ$1,0))&lt;&gt;"",INDEX(J!$A$1:$ZZ$200,MATCH($A62,J!$A$1:$A$200,0),MATCH(O$8,J!$A$1:$ZZ$1,0)),""),"")</f>
        <v>-7.1437486031447853E-2</v>
      </c>
      <c r="P62" s="10"/>
      <c r="Q62" s="43">
        <f>IF(Q61&lt;&gt;"",IF(INDEX(J!$A$1:$ZZ$200,MATCH(Q61+1,J!$A$1:$A$200,0),MATCH(R$8,J!$A$1:$ZZ$1,0))&lt;&gt;"",Q61+1,""),"")</f>
        <v>2021</v>
      </c>
      <c r="R62" s="45">
        <f>IFERROR(IF(INDEX(J!$A$1:$ZZ$200,MATCH($A62,J!$A$1:$A$200,0),MATCH(R$8,J!$A$1:$ZZ$1,0))&lt;&gt;"",INDEX(J!$A$1:$ZZ$200,MATCH($A62,J!$A$1:$A$200,0),MATCH(R$8,J!$A$1:$ZZ$1,0)),""),"")</f>
        <v>2.1944691069629654</v>
      </c>
      <c r="S62" s="45">
        <f>IFERROR(IF(INDEX(J!$A$1:$ZZ$200,MATCH($A62,J!$A$1:$A$200,0),MATCH(S$8,J!$A$1:$ZZ$1,0))&lt;&gt;"",INDEX(J!$A$1:$ZZ$200,MATCH($A62,J!$A$1:$A$200,0),MATCH(S$8,J!$A$1:$ZZ$1,0)),""),"")</f>
        <v>69.20265981578207</v>
      </c>
      <c r="T62" s="45">
        <f>IFERROR(IF(INDEX(J!$A$1:$ZZ$200,MATCH($A62,J!$A$1:$A$200,0),MATCH(T$8,J!$A$1:$ZZ$1,0))&lt;&gt;"",INDEX(J!$A$1:$ZZ$200,MATCH($A62,J!$A$1:$A$200,0),MATCH(T$8,J!$A$1:$ZZ$1,0)),""),"")</f>
        <v>38.473671263350781</v>
      </c>
      <c r="U62" s="45">
        <f>IFERROR(IF(INDEX(J!$A$1:$ZZ$200,MATCH($A62,J!$A$1:$A$200,0),MATCH(U$8,J!$A$1:$ZZ$1,0))&lt;&gt;"",INDEX(J!$A$1:$ZZ$200,MATCH($A62,J!$A$1:$A$200,0),MATCH(U$8,J!$A$1:$ZZ$1,0)),""),"")</f>
        <v>8.7994664295242337</v>
      </c>
    </row>
    <row r="63" spans="1:21">
      <c r="A63" s="43">
        <f>IF(A62&lt;&gt;"",IF(INDEX(J!$A$1:$ZZ$200,MATCH(A62+1,J!$A$1:$A$200,0),MATCH(B$8,J!$A$1:$ZZ$1,0))&lt;&gt;"",A62+1,""),"")</f>
        <v>2022</v>
      </c>
      <c r="B63" s="44">
        <f>IFERROR(IF(INDEX(J!$A$1:$ZZ$200,MATCH($A63,J!$A$1:$A$200,0),MATCH(B$8,J!$A$1:$ZZ$1,0))&lt;&gt;"",INDEX(J!$A$1:$ZZ$200,MATCH($A63,J!$A$1:$A$200,0),MATCH(B$8,J!$A$1:$ZZ$1,0)),""),"")</f>
        <v>3205.5098790446964</v>
      </c>
      <c r="C63" s="45">
        <f>IFERROR(IF(INDEX(J!$A$1:$ZZ$200,MATCH($A63,J!$A$1:$A$200,0),MATCH(C$8,J!$A$1:$ZZ$1,0))&lt;&gt;"",INDEX(J!$A$1:$ZZ$200,MATCH($A63,J!$A$1:$A$200,0),MATCH(C$8,J!$A$1:$ZZ$1,0)),""),"")</f>
        <v>38.051117836959349</v>
      </c>
      <c r="D63" s="10"/>
      <c r="E63" s="43">
        <f>IF(E62&lt;&gt;"",IF(INDEX(J!$A$1:$ZZ$200,MATCH(E62+1,J!$A$1:$A$200,0),MATCH(F$8,J!$A$1:$ZZ$1,0))&lt;&gt;"",E62+1,""),"")</f>
        <v>2022</v>
      </c>
      <c r="F63" s="45">
        <f>IFERROR(IF(INDEX(J!$A$1:$ZZ$200,MATCH($A63,J!$A$1:$A$200,0),MATCH(F$8,J!$A$1:$ZZ$1,0))&lt;&gt;"",INDEX(J!$A$1:$ZZ$200,MATCH($A63,J!$A$1:$A$200,0),MATCH(F$8,J!$A$1:$ZZ$1,0)),""),"")</f>
        <v>-0.65812783441177802</v>
      </c>
      <c r="G63" s="45">
        <f>IFERROR(IF(INDEX(J!$A$1:$ZZ$200,MATCH($A63,J!$A$1:$A$200,0),MATCH(G$8,J!$A$1:$ZZ$1,0))&lt;&gt;"",INDEX(J!$A$1:$ZZ$200,MATCH($A63,J!$A$1:$A$200,0),MATCH(G$8,J!$A$1:$ZZ$1,0)),""),"")</f>
        <v>0.34905655257451995</v>
      </c>
      <c r="H63" s="45">
        <f>IFERROR(IF(INDEX(J!$A$1:$ZZ$200,MATCH($A63,J!$A$1:$A$200,0),MATCH(H$8,J!$A$1:$ZZ$1,0))&lt;&gt;"",INDEX(J!$A$1:$ZZ$200,MATCH($A63,J!$A$1:$A$200,0),MATCH(H$8,J!$A$1:$ZZ$1,0)),""),"")</f>
        <v>-0.69762748461674673</v>
      </c>
      <c r="I63" s="45">
        <f>IFERROR(IF(INDEX(J!$A$1:$ZZ$200,MATCH($A63,J!$A$1:$A$200,0),MATCH(I$8,J!$A$1:$ZZ$1,0))&lt;&gt;"",INDEX(J!$A$1:$ZZ$200,MATCH($A63,J!$A$1:$A$200,0),MATCH(I$8,J!$A$1:$ZZ$1,0)),""),"")</f>
        <v>8.193388073282222E-2</v>
      </c>
      <c r="J63" s="45">
        <f>IFERROR(IF(INDEX(J!$A$1:$ZZ$200,MATCH($A63,J!$A$1:$A$200,0),MATCH(J$8,J!$A$1:$ZZ$1,0))&lt;&gt;"",INDEX(J!$A$1:$ZZ$200,MATCH($A63,J!$A$1:$A$200,0),MATCH(J$8,J!$A$1:$ZZ$1,0)),""),"")</f>
        <v>-0.39149078310237351</v>
      </c>
      <c r="K63" s="10"/>
      <c r="L63" s="43">
        <f>IF(L62&lt;&gt;"",IF(INDEX(J!$A$1:$ZZ$200,MATCH(L62+1,J!$A$1:$A$200,0),MATCH(M$8,J!$A$1:$ZZ$1,0))&lt;&gt;"",L62+1,""),"")</f>
        <v>2022</v>
      </c>
      <c r="M63" s="45">
        <f>IFERROR(IF(INDEX(J!$A$1:$ZZ$200,MATCH($A63,J!$A$1:$A$200,0),MATCH(M$8,J!$A$1:$ZZ$1,0))&lt;&gt;"",INDEX(J!$A$1:$ZZ$200,MATCH($A63,J!$A$1:$A$200,0),MATCH(M$8,J!$A$1:$ZZ$1,0)),""),"")</f>
        <v>-0.67736840947705312</v>
      </c>
      <c r="N63" s="45">
        <f>IFERROR(IF(INDEX(J!$A$1:$ZZ$200,MATCH($A63,J!$A$1:$A$200,0),MATCH(N$8,J!$A$1:$ZZ$1,0))&lt;&gt;"",INDEX(J!$A$1:$ZZ$200,MATCH($A63,J!$A$1:$A$200,0),MATCH(N$8,J!$A$1:$ZZ$1,0)),""),"")</f>
        <v>-0.56570844191811465</v>
      </c>
      <c r="O63" s="45">
        <f>IFERROR(IF(INDEX(J!$A$1:$ZZ$200,MATCH($A63,J!$A$1:$A$200,0),MATCH(O$8,J!$A$1:$ZZ$1,0))&lt;&gt;"",INDEX(J!$A$1:$ZZ$200,MATCH($A63,J!$A$1:$A$200,0),MATCH(O$8,J!$A$1:$ZZ$1,0)),""),"")</f>
        <v>-0.11165996755893842</v>
      </c>
      <c r="P63" s="10"/>
      <c r="Q63" s="43">
        <f>IF(Q62&lt;&gt;"",IF(INDEX(J!$A$1:$ZZ$200,MATCH(Q62+1,J!$A$1:$A$200,0),MATCH(R$8,J!$A$1:$ZZ$1,0))&lt;&gt;"",Q62+1,""),"")</f>
        <v>2022</v>
      </c>
      <c r="R63" s="45">
        <f>IFERROR(IF(INDEX(J!$A$1:$ZZ$200,MATCH($A63,J!$A$1:$A$200,0),MATCH(R$8,J!$A$1:$ZZ$1,0))&lt;&gt;"",INDEX(J!$A$1:$ZZ$200,MATCH($A63,J!$A$1:$A$200,0),MATCH(R$8,J!$A$1:$ZZ$1,0)),""),"")</f>
        <v>2.0661697802629666</v>
      </c>
      <c r="S63" s="45">
        <f>IFERROR(IF(INDEX(J!$A$1:$ZZ$200,MATCH($A63,J!$A$1:$A$200,0),MATCH(S$8,J!$A$1:$ZZ$1,0))&lt;&gt;"",INDEX(J!$A$1:$ZZ$200,MATCH($A63,J!$A$1:$A$200,0),MATCH(S$8,J!$A$1:$ZZ$1,0)),""),"")</f>
        <v>68.978413427856736</v>
      </c>
      <c r="T63" s="45">
        <f>IFERROR(IF(INDEX(J!$A$1:$ZZ$200,MATCH($A63,J!$A$1:$A$200,0),MATCH(T$8,J!$A$1:$ZZ$1,0))&lt;&gt;"",INDEX(J!$A$1:$ZZ$200,MATCH($A63,J!$A$1:$A$200,0),MATCH(T$8,J!$A$1:$ZZ$1,0)),""),"")</f>
        <v>38.657659995589697</v>
      </c>
      <c r="U63" s="45">
        <f>IFERROR(IF(INDEX(J!$A$1:$ZZ$200,MATCH($A63,J!$A$1:$A$200,0),MATCH(U$8,J!$A$1:$ZZ$1,0))&lt;&gt;"",INDEX(J!$A$1:$ZZ$200,MATCH($A63,J!$A$1:$A$200,0),MATCH(U$8,J!$A$1:$ZZ$1,0)),""),"")</f>
        <v>8.5758174237436897</v>
      </c>
    </row>
    <row r="64" spans="1:21">
      <c r="A64" s="43">
        <f>IF(A63&lt;&gt;"",IF(INDEX(J!$A$1:$ZZ$200,MATCH(A63+1,J!$A$1:$A$200,0),MATCH(B$8,J!$A$1:$ZZ$1,0))&lt;&gt;"",A63+1,""),"")</f>
        <v>2023</v>
      </c>
      <c r="B64" s="44">
        <f>IFERROR(IF(INDEX(J!$A$1:$ZZ$200,MATCH($A64,J!$A$1:$A$200,0),MATCH(B$8,J!$A$1:$ZZ$1,0))&lt;&gt;"",INDEX(J!$A$1:$ZZ$200,MATCH($A64,J!$A$1:$A$200,0),MATCH(B$8,J!$A$1:$ZZ$1,0)),""),"")</f>
        <v>3217.821831936712</v>
      </c>
      <c r="C64" s="45">
        <f>IFERROR(IF(INDEX(J!$A$1:$ZZ$200,MATCH($A64,J!$A$1:$A$200,0),MATCH(C$8,J!$A$1:$ZZ$1,0))&lt;&gt;"",INDEX(J!$A$1:$ZZ$200,MATCH($A64,J!$A$1:$A$200,0),MATCH(C$8,J!$A$1:$ZZ$1,0)),""),"")</f>
        <v>38.09177610001376</v>
      </c>
      <c r="D64" s="10"/>
      <c r="E64" s="43">
        <f>IF(E63&lt;&gt;"",IF(INDEX(J!$A$1:$ZZ$200,MATCH(E63+1,J!$A$1:$A$200,0),MATCH(F$8,J!$A$1:$ZZ$1,0))&lt;&gt;"",E63+1,""),"")</f>
        <v>2023</v>
      </c>
      <c r="F64" s="45">
        <f>IFERROR(IF(INDEX(J!$A$1:$ZZ$200,MATCH($A64,J!$A$1:$A$200,0),MATCH(F$8,J!$A$1:$ZZ$1,0))&lt;&gt;"",INDEX(J!$A$1:$ZZ$200,MATCH($A64,J!$A$1:$A$200,0),MATCH(F$8,J!$A$1:$ZZ$1,0)),""),"")</f>
        <v>-0.53941757250452449</v>
      </c>
      <c r="G64" s="45">
        <f>IFERROR(IF(INDEX(J!$A$1:$ZZ$200,MATCH($A64,J!$A$1:$A$200,0),MATCH(G$8,J!$A$1:$ZZ$1,0))&lt;&gt;"",INDEX(J!$A$1:$ZZ$200,MATCH($A64,J!$A$1:$A$200,0),MATCH(G$8,J!$A$1:$ZZ$1,0)),""),"")</f>
        <v>0.38303416534932605</v>
      </c>
      <c r="H64" s="45">
        <f>IFERROR(IF(INDEX(J!$A$1:$ZZ$200,MATCH($A64,J!$A$1:$A$200,0),MATCH(H$8,J!$A$1:$ZZ$1,0))&lt;&gt;"",INDEX(J!$A$1:$ZZ$200,MATCH($A64,J!$A$1:$A$200,0),MATCH(H$8,J!$A$1:$ZZ$1,0)),""),"")</f>
        <v>-0.58726088059302217</v>
      </c>
      <c r="I64" s="45">
        <f>IFERROR(IF(INDEX(J!$A$1:$ZZ$200,MATCH($A64,J!$A$1:$A$200,0),MATCH(I$8,J!$A$1:$ZZ$1,0))&lt;&gt;"",INDEX(J!$A$1:$ZZ$200,MATCH($A64,J!$A$1:$A$200,0),MATCH(I$8,J!$A$1:$ZZ$1,0)),""),"")</f>
        <v>6.1746024434614813E-2</v>
      </c>
      <c r="J64" s="46">
        <f>IFERROR(IF(INDEX(J!$A$1:$ZZ$200,MATCH($A64,J!$A$1:$A$200,0),MATCH(J$8,J!$A$1:$ZZ$1,0))&lt;&gt;"",INDEX(J!$A$1:$ZZ$200,MATCH($A64,J!$A$1:$A$200,0),MATCH(J$8,J!$A$1:$ZZ$1,0)),""),"")</f>
        <v>-0.39693688169544328</v>
      </c>
      <c r="K64" s="10"/>
      <c r="L64" s="43">
        <f>IF(L63&lt;&gt;"",IF(INDEX(J!$A$1:$ZZ$200,MATCH(L63+1,J!$A$1:$A$200,0),MATCH(M$8,J!$A$1:$ZZ$1,0))&lt;&gt;"",L63+1,""),"")</f>
        <v>2023</v>
      </c>
      <c r="M64" s="45">
        <f>IFERROR(IF(INDEX(J!$A$1:$ZZ$200,MATCH($A64,J!$A$1:$A$200,0),MATCH(M$8,J!$A$1:$ZZ$1,0))&lt;&gt;"",INDEX(J!$A$1:$ZZ$200,MATCH($A64,J!$A$1:$A$200,0),MATCH(M$8,J!$A$1:$ZZ$1,0)),""),"")</f>
        <v>-2.3435515228280797</v>
      </c>
      <c r="N64" s="45">
        <f>IFERROR(IF(INDEX(J!$A$1:$ZZ$200,MATCH($A64,J!$A$1:$A$200,0),MATCH(N$8,J!$A$1:$ZZ$1,0))&lt;&gt;"",INDEX(J!$A$1:$ZZ$200,MATCH($A64,J!$A$1:$A$200,0),MATCH(N$8,J!$A$1:$ZZ$1,0)),""),"")</f>
        <v>-0.44192677700249355</v>
      </c>
      <c r="O64" s="45">
        <f>IFERROR(IF(INDEX(J!$A$1:$ZZ$200,MATCH($A64,J!$A$1:$A$200,0),MATCH(O$8,J!$A$1:$ZZ$1,0))&lt;&gt;"",INDEX(J!$A$1:$ZZ$200,MATCH($A64,J!$A$1:$A$200,0),MATCH(O$8,J!$A$1:$ZZ$1,0)),""),"")</f>
        <v>-1.9016247458255862</v>
      </c>
      <c r="P64" s="10"/>
      <c r="Q64" s="43">
        <f>IF(Q63&lt;&gt;"",IF(INDEX(J!$A$1:$ZZ$200,MATCH(Q63+1,J!$A$1:$A$200,0),MATCH(R$8,J!$A$1:$ZZ$1,0))&lt;&gt;"",Q63+1,""),"")</f>
        <v>2023</v>
      </c>
      <c r="R64" s="45">
        <f>IFERROR(IF(INDEX(J!$A$1:$ZZ$200,MATCH($A64,J!$A$1:$A$200,0),MATCH(R$8,J!$A$1:$ZZ$1,0))&lt;&gt;"",INDEX(J!$A$1:$ZZ$200,MATCH($A64,J!$A$1:$A$200,0),MATCH(R$8,J!$A$1:$ZZ$1,0)),""),"")</f>
        <v>1.9308652317955293</v>
      </c>
      <c r="S64" s="45">
        <f>IFERROR(IF(INDEX(J!$A$1:$ZZ$200,MATCH($A64,J!$A$1:$A$200,0),MATCH(S$8,J!$A$1:$ZZ$1,0))&lt;&gt;"",INDEX(J!$A$1:$ZZ$200,MATCH($A64,J!$A$1:$A$200,0),MATCH(S$8,J!$A$1:$ZZ$1,0)),""),"")</f>
        <v>68.714172686300472</v>
      </c>
      <c r="T64" s="45">
        <f>IFERROR(IF(INDEX(J!$A$1:$ZZ$200,MATCH($A64,J!$A$1:$A$200,0),MATCH(T$8,J!$A$1:$ZZ$1,0))&lt;&gt;"",INDEX(J!$A$1:$ZZ$200,MATCH($A64,J!$A$1:$A$200,0),MATCH(T$8,J!$A$1:$ZZ$1,0)),""),"")</f>
        <v>38.159353215023209</v>
      </c>
      <c r="U64" s="45">
        <f>IFERROR(IF(INDEX(J!$A$1:$ZZ$200,MATCH($A64,J!$A$1:$A$200,0),MATCH(U$8,J!$A$1:$ZZ$1,0))&lt;&gt;"",INDEX(J!$A$1:$ZZ$200,MATCH($A64,J!$A$1:$A$200,0),MATCH(U$8,J!$A$1:$ZZ$1,0)),""),"")</f>
        <v>8.0525854266652424</v>
      </c>
    </row>
    <row r="65" spans="1:21">
      <c r="A65" s="43">
        <f>IF(A64&lt;&gt;"",IF(INDEX(J!$A$1:$ZZ$200,MATCH(A64+1,J!$A$1:$A$200,0),MATCH(B$8,J!$A$1:$ZZ$1,0))&lt;&gt;"",A64+1,""),"")</f>
        <v>2024</v>
      </c>
      <c r="B65" s="44">
        <f>IFERROR(IF(INDEX(J!$A$1:$ZZ$200,MATCH($A65,J!$A$1:$A$200,0),MATCH(B$8,J!$A$1:$ZZ$1,0))&lt;&gt;"",INDEX(J!$A$1:$ZZ$200,MATCH($A65,J!$A$1:$A$200,0),MATCH(B$8,J!$A$1:$ZZ$1,0)),""),"")</f>
        <v>3219.0346811128843</v>
      </c>
      <c r="C65" s="45">
        <f>IFERROR(IF(INDEX(J!$A$1:$ZZ$200,MATCH($A65,J!$A$1:$A$200,0),MATCH(C$8,J!$A$1:$ZZ$1,0))&lt;&gt;"",INDEX(J!$A$1:$ZZ$200,MATCH($A65,J!$A$1:$A$200,0),MATCH(C$8,J!$A$1:$ZZ$1,0)),""),"")</f>
        <v>38.040702535462735</v>
      </c>
      <c r="D65" s="10"/>
      <c r="E65" s="43">
        <f>IF(E64&lt;&gt;"",IF(INDEX(J!$A$1:$ZZ$200,MATCH(E64+1,J!$A$1:$A$200,0),MATCH(F$8,J!$A$1:$ZZ$1,0))&lt;&gt;"",E64+1,""),"")</f>
        <v>2024</v>
      </c>
      <c r="F65" s="45">
        <f>IFERROR(IF(INDEX(J!$A$1:$ZZ$200,MATCH($A65,J!$A$1:$A$200,0),MATCH(F$8,J!$A$1:$ZZ$1,0))&lt;&gt;"",INDEX(J!$A$1:$ZZ$200,MATCH($A65,J!$A$1:$A$200,0),MATCH(F$8,J!$A$1:$ZZ$1,0)),""),"")</f>
        <v>-0.95878487983063043</v>
      </c>
      <c r="G65" s="45">
        <f>IFERROR(IF(INDEX(J!$A$1:$ZZ$200,MATCH($A65,J!$A$1:$A$200,0),MATCH(G$8,J!$A$1:$ZZ$1,0))&lt;&gt;"",INDEX(J!$A$1:$ZZ$200,MATCH($A65,J!$A$1:$A$200,0),MATCH(G$8,J!$A$1:$ZZ$1,0)),""),"")</f>
        <v>0.35913858133630439</v>
      </c>
      <c r="H65" s="45">
        <f>IFERROR(IF(INDEX(J!$A$1:$ZZ$200,MATCH($A65,J!$A$1:$A$200,0),MATCH(H$8,J!$A$1:$ZZ$1,0))&lt;&gt;"",INDEX(J!$A$1:$ZZ$200,MATCH($A65,J!$A$1:$A$200,0),MATCH(H$8,J!$A$1:$ZZ$1,0)),""),"")</f>
        <v>-0.97123419186517423</v>
      </c>
      <c r="I65" s="45">
        <f>IFERROR(IF(INDEX(J!$A$1:$ZZ$200,MATCH($A65,J!$A$1:$A$200,0),MATCH(I$8,J!$A$1:$ZZ$1,0))&lt;&gt;"",INDEX(J!$A$1:$ZZ$200,MATCH($A65,J!$A$1:$A$200,0),MATCH(I$8,J!$A$1:$ZZ$1,0)),""),"")</f>
        <v>5.1386667556909058E-2</v>
      </c>
      <c r="J65" s="46">
        <f>IFERROR(IF(INDEX(J!$A$1:$ZZ$200,MATCH($A65,J!$A$1:$A$200,0),MATCH(J$8,J!$A$1:$ZZ$1,0))&lt;&gt;"",INDEX(J!$A$1:$ZZ$200,MATCH($A65,J!$A$1:$A$200,0),MATCH(J$8,J!$A$1:$ZZ$1,0)),""),"")</f>
        <v>-0.39807593685866965</v>
      </c>
      <c r="K65" s="10"/>
      <c r="L65" s="43">
        <f>IF(L64&lt;&gt;"",IF(INDEX(J!$A$1:$ZZ$200,MATCH(L64+1,J!$A$1:$A$200,0),MATCH(M$8,J!$A$1:$ZZ$1,0))&lt;&gt;"",L64+1,""),"")</f>
        <v>2024</v>
      </c>
      <c r="M65" s="45">
        <f>IFERROR(IF(INDEX(J!$A$1:$ZZ$200,MATCH($A65,J!$A$1:$A$200,0),MATCH(M$8,J!$A$1:$ZZ$1,0))&lt;&gt;"",INDEX(J!$A$1:$ZZ$200,MATCH($A65,J!$A$1:$A$200,0),MATCH(M$8,J!$A$1:$ZZ$1,0)),""),"")</f>
        <v>-2.4501230835492205</v>
      </c>
      <c r="N65" s="45">
        <f>IFERROR(IF(INDEX(J!$A$1:$ZZ$200,MATCH($A65,J!$A$1:$A$200,0),MATCH(N$8,J!$A$1:$ZZ$1,0))&lt;&gt;"",INDEX(J!$A$1:$ZZ$200,MATCH($A65,J!$A$1:$A$200,0),MATCH(N$8,J!$A$1:$ZZ$1,0)),""),"")</f>
        <v>-0.56178121238306122</v>
      </c>
      <c r="O65" s="45">
        <f>IFERROR(IF(INDEX(J!$A$1:$ZZ$200,MATCH($A65,J!$A$1:$A$200,0),MATCH(O$8,J!$A$1:$ZZ$1,0))&lt;&gt;"",INDEX(J!$A$1:$ZZ$200,MATCH($A65,J!$A$1:$A$200,0),MATCH(O$8,J!$A$1:$ZZ$1,0)),""),"")</f>
        <v>-1.8883418711661593</v>
      </c>
      <c r="P65" s="10"/>
      <c r="Q65" s="43">
        <f>IF(Q64&lt;&gt;"",IF(INDEX(J!$A$1:$ZZ$200,MATCH(Q64+1,J!$A$1:$A$200,0),MATCH(R$8,J!$A$1:$ZZ$1,0))&lt;&gt;"",Q64+1,""),"")</f>
        <v>2024</v>
      </c>
      <c r="R65" s="45">
        <f>IFERROR(IF(INDEX(J!$A$1:$ZZ$200,MATCH($A65,J!$A$1:$A$200,0),MATCH(R$8,J!$A$1:$ZZ$1,0))&lt;&gt;"",INDEX(J!$A$1:$ZZ$200,MATCH($A65,J!$A$1:$A$200,0),MATCH(R$8,J!$A$1:$ZZ$1,0)),""),"")</f>
        <v>1.8278191460992128</v>
      </c>
      <c r="S65" s="45">
        <f>IFERROR(IF(INDEX(J!$A$1:$ZZ$200,MATCH($A65,J!$A$1:$A$200,0),MATCH(S$8,J!$A$1:$ZZ$1,0))&lt;&gt;"",INDEX(J!$A$1:$ZZ$200,MATCH($A65,J!$A$1:$A$200,0),MATCH(S$8,J!$A$1:$ZZ$1,0)),""),"")</f>
        <v>68.453779419089855</v>
      </c>
      <c r="T65" s="45">
        <f>IFERROR(IF(INDEX(J!$A$1:$ZZ$200,MATCH($A65,J!$A$1:$A$200,0),MATCH(T$8,J!$A$1:$ZZ$1,0))&lt;&gt;"",INDEX(J!$A$1:$ZZ$200,MATCH($A65,J!$A$1:$A$200,0),MATCH(T$8,J!$A$1:$ZZ$1,0)),""),"")</f>
        <v>37.862373794434937</v>
      </c>
      <c r="U65" s="45">
        <f>IFERROR(IF(INDEX(J!$A$1:$ZZ$200,MATCH($A65,J!$A$1:$A$200,0),MATCH(U$8,J!$A$1:$ZZ$1,0))&lt;&gt;"",INDEX(J!$A$1:$ZZ$200,MATCH($A65,J!$A$1:$A$200,0),MATCH(U$8,J!$A$1:$ZZ$1,0)),""),"")</f>
        <v>7.769207755912678</v>
      </c>
    </row>
    <row r="66" spans="1:21">
      <c r="A66" s="43">
        <f>IF(A65&lt;&gt;"",IF(INDEX(J!$A$1:$ZZ$200,MATCH(A65+1,J!$A$1:$A$200,0),MATCH(B$8,J!$A$1:$ZZ$1,0))&lt;&gt;"",A65+1,""),"")</f>
        <v>2025</v>
      </c>
      <c r="B66" s="44">
        <f>IFERROR(IF(INDEX(J!$A$1:$ZZ$200,MATCH($A66,J!$A$1:$A$200,0),MATCH(B$8,J!$A$1:$ZZ$1,0))&lt;&gt;"",INDEX(J!$A$1:$ZZ$200,MATCH($A66,J!$A$1:$A$200,0),MATCH(B$8,J!$A$1:$ZZ$1,0)),""),"")</f>
        <v>3215.8956182287743</v>
      </c>
      <c r="C66" s="45">
        <f>IFERROR(IF(INDEX(J!$A$1:$ZZ$200,MATCH($A66,J!$A$1:$A$200,0),MATCH(C$8,J!$A$1:$ZZ$1,0))&lt;&gt;"",INDEX(J!$A$1:$ZZ$200,MATCH($A66,J!$A$1:$A$200,0),MATCH(C$8,J!$A$1:$ZZ$1,0)),""),"")</f>
        <v>37.94258188098874</v>
      </c>
      <c r="D66" s="10"/>
      <c r="E66" s="43">
        <f>IF(E65&lt;&gt;"",IF(INDEX(J!$A$1:$ZZ$200,MATCH(E65+1,J!$A$1:$A$200,0),MATCH(F$8,J!$A$1:$ZZ$1,0))&lt;&gt;"",E65+1,""),"")</f>
        <v>2025</v>
      </c>
      <c r="F66" s="45">
        <f>IFERROR(IF(INDEX(J!$A$1:$ZZ$200,MATCH($A66,J!$A$1:$A$200,0),MATCH(F$8,J!$A$1:$ZZ$1,0))&lt;&gt;"",INDEX(J!$A$1:$ZZ$200,MATCH($A66,J!$A$1:$A$200,0),MATCH(F$8,J!$A$1:$ZZ$1,0)),""),"")</f>
        <v>-1.0735962783708799</v>
      </c>
      <c r="G66" s="45">
        <f>IFERROR(IF(INDEX(J!$A$1:$ZZ$200,MATCH($A66,J!$A$1:$A$200,0),MATCH(G$8,J!$A$1:$ZZ$1,0))&lt;&gt;"",INDEX(J!$A$1:$ZZ$200,MATCH($A66,J!$A$1:$A$200,0),MATCH(G$8,J!$A$1:$ZZ$1,0)),""),"")</f>
        <v>0.32390105263183566</v>
      </c>
      <c r="H66" s="45">
        <f>IFERROR(IF(INDEX(J!$A$1:$ZZ$200,MATCH($A66,J!$A$1:$A$200,0),MATCH(H$8,J!$A$1:$ZZ$1,0))&lt;&gt;"",INDEX(J!$A$1:$ZZ$200,MATCH($A66,J!$A$1:$A$200,0),MATCH(H$8,J!$A$1:$ZZ$1,0)),""),"")</f>
        <v>-1.0303020384827233</v>
      </c>
      <c r="I66" s="45">
        <f>IFERROR(IF(INDEX(J!$A$1:$ZZ$200,MATCH($A66,J!$A$1:$A$200,0),MATCH(I$8,J!$A$1:$ZZ$1,0))&lt;&gt;"",INDEX(J!$A$1:$ZZ$200,MATCH($A66,J!$A$1:$A$200,0),MATCH(I$8,J!$A$1:$ZZ$1,0)),""),"")</f>
        <v>4.0470244469298686E-2</v>
      </c>
      <c r="J66" s="46">
        <f>IFERROR(IF(INDEX(J!$A$1:$ZZ$200,MATCH($A66,J!$A$1:$A$200,0),MATCH(J$8,J!$A$1:$ZZ$1,0))&lt;&gt;"",INDEX(J!$A$1:$ZZ$200,MATCH($A66,J!$A$1:$A$200,0),MATCH(J$8,J!$A$1:$ZZ$1,0)),""),"")</f>
        <v>-0.40766553698929087</v>
      </c>
      <c r="K66" s="10"/>
      <c r="L66" s="43" t="str">
        <f>IF(L65&lt;&gt;"",IF(INDEX(J!$A$1:$ZZ$200,MATCH(L65+1,J!$A$1:$A$200,0),MATCH(M$8,J!$A$1:$ZZ$1,0))&lt;&gt;"",L65+1,""),"")</f>
        <v/>
      </c>
      <c r="M66" s="45" t="str">
        <f>IFERROR(IF(INDEX(J!$A$1:$ZZ$200,MATCH($A66,J!$A$1:$A$200,0),MATCH(M$8,J!$A$1:$ZZ$1,0))&lt;&gt;"",INDEX(J!$A$1:$ZZ$200,MATCH($A66,J!$A$1:$A$200,0),MATCH(M$8,J!$A$1:$ZZ$1,0)),""),"")</f>
        <v/>
      </c>
      <c r="N66" s="45" t="str">
        <f>IFERROR(IF(INDEX(J!$A$1:$ZZ$200,MATCH($A66,J!$A$1:$A$200,0),MATCH(N$8,J!$A$1:$ZZ$1,0))&lt;&gt;"",INDEX(J!$A$1:$ZZ$200,MATCH($A66,J!$A$1:$A$200,0),MATCH(N$8,J!$A$1:$ZZ$1,0)),""),"")</f>
        <v/>
      </c>
      <c r="O66" s="45" t="str">
        <f>IFERROR(IF(INDEX(J!$A$1:$ZZ$200,MATCH($A66,J!$A$1:$A$200,0),MATCH(O$8,J!$A$1:$ZZ$1,0))&lt;&gt;"",INDEX(J!$A$1:$ZZ$200,MATCH($A66,J!$A$1:$A$200,0),MATCH(O$8,J!$A$1:$ZZ$1,0)),""),"")</f>
        <v/>
      </c>
      <c r="P66" s="10"/>
      <c r="Q66" s="43">
        <f>IF(Q65&lt;&gt;"",IF(INDEX(J!$A$1:$ZZ$200,MATCH(Q65+1,J!$A$1:$A$200,0),MATCH(R$8,J!$A$1:$ZZ$1,0))&lt;&gt;"",Q65+1,""),"")</f>
        <v>2025</v>
      </c>
      <c r="R66" s="45">
        <f>IFERROR(IF(INDEX(J!$A$1:$ZZ$200,MATCH($A66,J!$A$1:$A$200,0),MATCH(R$8,J!$A$1:$ZZ$1,0))&lt;&gt;"",INDEX(J!$A$1:$ZZ$200,MATCH($A66,J!$A$1:$A$200,0),MATCH(R$8,J!$A$1:$ZZ$1,0)),""),"")</f>
        <v>1.6732020391179652</v>
      </c>
      <c r="S66" s="45">
        <f>IFERROR(IF(INDEX(J!$A$1:$ZZ$200,MATCH($A66,J!$A$1:$A$200,0),MATCH(S$8,J!$A$1:$ZZ$1,0))&lt;&gt;"",INDEX(J!$A$1:$ZZ$200,MATCH($A66,J!$A$1:$A$200,0),MATCH(S$8,J!$A$1:$ZZ$1,0)),""),"")</f>
        <v>68.163224704198839</v>
      </c>
      <c r="T66" s="45">
        <f>IFERROR(IF(INDEX(J!$A$1:$ZZ$200,MATCH($A66,J!$A$1:$A$200,0),MATCH(T$8,J!$A$1:$ZZ$1,0))&lt;&gt;"",INDEX(J!$A$1:$ZZ$200,MATCH($A66,J!$A$1:$A$200,0),MATCH(T$8,J!$A$1:$ZZ$1,0)),""),"")</f>
        <v>37.485388051430078</v>
      </c>
      <c r="U66" s="45">
        <f>IFERROR(IF(INDEX(J!$A$1:$ZZ$200,MATCH($A66,J!$A$1:$A$200,0),MATCH(U$8,J!$A$1:$ZZ$1,0))&lt;&gt;"",INDEX(J!$A$1:$ZZ$200,MATCH($A66,J!$A$1:$A$200,0),MATCH(U$8,J!$A$1:$ZZ$1,0)),""),"")</f>
        <v>7.4859268398743284</v>
      </c>
    </row>
    <row r="67" spans="1:21">
      <c r="A67" s="43">
        <f>IF(A66&lt;&gt;"",IF(INDEX(J!$A$1:$ZZ$200,MATCH(A66+1,J!$A$1:$A$200,0),MATCH(B$8,J!$A$1:$ZZ$1,0))&lt;&gt;"",A66+1,""),"")</f>
        <v>2026</v>
      </c>
      <c r="B67" s="44">
        <f>IFERROR(IF(INDEX(J!$A$1:$ZZ$200,MATCH($A67,J!$A$1:$A$200,0),MATCH(B$8,J!$A$1:$ZZ$1,0))&lt;&gt;"",INDEX(J!$A$1:$ZZ$200,MATCH($A67,J!$A$1:$A$200,0),MATCH(B$8,J!$A$1:$ZZ$1,0)),""),"")</f>
        <v>3212.1986808027436</v>
      </c>
      <c r="C67" s="45">
        <f>IFERROR(IF(INDEX(J!$A$1:$ZZ$200,MATCH($A67,J!$A$1:$A$200,0),MATCH(C$8,J!$A$1:$ZZ$1,0))&lt;&gt;"",INDEX(J!$A$1:$ZZ$200,MATCH($A67,J!$A$1:$A$200,0),MATCH(C$8,J!$A$1:$ZZ$1,0)),""),"")</f>
        <v>37.8449358525923</v>
      </c>
      <c r="D67" s="10"/>
      <c r="E67" s="43">
        <f>IF(E66&lt;&gt;"",IF(INDEX(J!$A$1:$ZZ$200,MATCH(E66+1,J!$A$1:$A$200,0),MATCH(F$8,J!$A$1:$ZZ$1,0))&lt;&gt;"",E66+1,""),"")</f>
        <v>2026</v>
      </c>
      <c r="F67" s="45">
        <f>IFERROR(IF(INDEX(J!$A$1:$ZZ$200,MATCH($A67,J!$A$1:$A$200,0),MATCH(F$8,J!$A$1:$ZZ$1,0))&lt;&gt;"",INDEX(J!$A$1:$ZZ$200,MATCH($A67,J!$A$1:$A$200,0),MATCH(F$8,J!$A$1:$ZZ$1,0)),""),"")</f>
        <v>-1.1289304020866207</v>
      </c>
      <c r="G67" s="45">
        <f>IFERROR(IF(INDEX(J!$A$1:$ZZ$200,MATCH($A67,J!$A$1:$A$200,0),MATCH(G$8,J!$A$1:$ZZ$1,0))&lt;&gt;"",INDEX(J!$A$1:$ZZ$200,MATCH($A67,J!$A$1:$A$200,0),MATCH(G$8,J!$A$1:$ZZ$1,0)),""),"")</f>
        <v>0.33178993200853069</v>
      </c>
      <c r="H67" s="45">
        <f>IFERROR(IF(INDEX(J!$A$1:$ZZ$200,MATCH($A67,J!$A$1:$A$200,0),MATCH(H$8,J!$A$1:$ZZ$1,0))&lt;&gt;"",INDEX(J!$A$1:$ZZ$200,MATCH($A67,J!$A$1:$A$200,0),MATCH(H$8,J!$A$1:$ZZ$1,0)),""),"")</f>
        <v>-1.0794925500492261</v>
      </c>
      <c r="I67" s="45">
        <f>IFERROR(IF(INDEX(J!$A$1:$ZZ$200,MATCH($A67,J!$A$1:$A$200,0),MATCH(I$8,J!$A$1:$ZZ$1,0))&lt;&gt;"",INDEX(J!$A$1:$ZZ$200,MATCH($A67,J!$A$1:$A$200,0),MATCH(I$8,J!$A$1:$ZZ$1,0)),""),"")</f>
        <v>2.8663878541914305E-2</v>
      </c>
      <c r="J67" s="46">
        <f>IFERROR(IF(INDEX(J!$A$1:$ZZ$200,MATCH($A67,J!$A$1:$A$200,0),MATCH(J$8,J!$A$1:$ZZ$1,0))&lt;&gt;"",INDEX(J!$A$1:$ZZ$200,MATCH($A67,J!$A$1:$A$200,0),MATCH(J$8,J!$A$1:$ZZ$1,0)),""),"")</f>
        <v>-0.40989166258783943</v>
      </c>
      <c r="K67" s="10"/>
      <c r="L67" s="43" t="str">
        <f>IF(L66&lt;&gt;"",IF(INDEX(J!$A$1:$ZZ$200,MATCH(L66+1,J!$A$1:$A$200,0),MATCH(M$8,J!$A$1:$ZZ$1,0))&lt;&gt;"",L66+1,""),"")</f>
        <v/>
      </c>
      <c r="M67" s="45" t="str">
        <f>IFERROR(IF(INDEX(J!$A$1:$ZZ$200,MATCH($A67,J!$A$1:$A$200,0),MATCH(M$8,J!$A$1:$ZZ$1,0))&lt;&gt;"",INDEX(J!$A$1:$ZZ$200,MATCH($A67,J!$A$1:$A$200,0),MATCH(M$8,J!$A$1:$ZZ$1,0)),""),"")</f>
        <v/>
      </c>
      <c r="N67" s="45" t="str">
        <f>IFERROR(IF(INDEX(J!$A$1:$ZZ$200,MATCH($A67,J!$A$1:$A$200,0),MATCH(N$8,J!$A$1:$ZZ$1,0))&lt;&gt;"",INDEX(J!$A$1:$ZZ$200,MATCH($A67,J!$A$1:$A$200,0),MATCH(N$8,J!$A$1:$ZZ$1,0)),""),"")</f>
        <v/>
      </c>
      <c r="O67" s="45" t="str">
        <f>IFERROR(IF(INDEX(J!$A$1:$ZZ$200,MATCH($A67,J!$A$1:$A$200,0),MATCH(O$8,J!$A$1:$ZZ$1,0))&lt;&gt;"",INDEX(J!$A$1:$ZZ$200,MATCH($A67,J!$A$1:$A$200,0),MATCH(O$8,J!$A$1:$ZZ$1,0)),""),"")</f>
        <v/>
      </c>
      <c r="P67" s="10"/>
      <c r="Q67" s="43">
        <f>IF(Q66&lt;&gt;"",IF(INDEX(J!$A$1:$ZZ$200,MATCH(Q66+1,J!$A$1:$A$200,0),MATCH(R$8,J!$A$1:$ZZ$1,0))&lt;&gt;"",Q66+1,""),"")</f>
        <v>2026</v>
      </c>
      <c r="R67" s="45">
        <f>IFERROR(IF(INDEX(J!$A$1:$ZZ$200,MATCH($A67,J!$A$1:$A$200,0),MATCH(R$8,J!$A$1:$ZZ$1,0))&lt;&gt;"",INDEX(J!$A$1:$ZZ$200,MATCH($A67,J!$A$1:$A$200,0),MATCH(R$8,J!$A$1:$ZZ$1,0)),""),"")</f>
        <v>1.4909439735398222</v>
      </c>
      <c r="S67" s="45">
        <f>IFERROR(IF(INDEX(J!$A$1:$ZZ$200,MATCH($A67,J!$A$1:$A$200,0),MATCH(S$8,J!$A$1:$ZZ$1,0))&lt;&gt;"",INDEX(J!$A$1:$ZZ$200,MATCH($A67,J!$A$1:$A$200,0),MATCH(S$8,J!$A$1:$ZZ$1,0)),""),"")</f>
        <v>67.823214602675463</v>
      </c>
      <c r="T67" s="45">
        <f>IFERROR(IF(INDEX(J!$A$1:$ZZ$200,MATCH($A67,J!$A$1:$A$200,0),MATCH(T$8,J!$A$1:$ZZ$1,0))&lt;&gt;"",INDEX(J!$A$1:$ZZ$200,MATCH($A67,J!$A$1:$A$200,0),MATCH(T$8,J!$A$1:$ZZ$1,0)),""),"")</f>
        <v>37.033109285932341</v>
      </c>
      <c r="U67" s="45">
        <f>IFERROR(IF(INDEX(J!$A$1:$ZZ$200,MATCH($A67,J!$A$1:$A$200,0),MATCH(U$8,J!$A$1:$ZZ$1,0))&lt;&gt;"",INDEX(J!$A$1:$ZZ$200,MATCH($A67,J!$A$1:$A$200,0),MATCH(U$8,J!$A$1:$ZZ$1,0)),""),"")</f>
        <v>7.209559249884764</v>
      </c>
    </row>
    <row r="68" spans="1:21">
      <c r="A68" s="43">
        <f>IF(A67&lt;&gt;"",IF(INDEX(J!$A$1:$ZZ$200,MATCH(A67+1,J!$A$1:$A$200,0),MATCH(B$8,J!$A$1:$ZZ$1,0))&lt;&gt;"",A67+1,""),"")</f>
        <v>2027</v>
      </c>
      <c r="B68" s="44">
        <f>IFERROR(IF(INDEX(J!$A$1:$ZZ$200,MATCH($A68,J!$A$1:$A$200,0),MATCH(B$8,J!$A$1:$ZZ$1,0))&lt;&gt;"",INDEX(J!$A$1:$ZZ$200,MATCH($A68,J!$A$1:$A$200,0),MATCH(B$8,J!$A$1:$ZZ$1,0)),""),"")</f>
        <v>3208.2314899118887</v>
      </c>
      <c r="C68" s="45">
        <f>IFERROR(IF(INDEX(J!$A$1:$ZZ$200,MATCH($A68,J!$A$1:$A$200,0),MATCH(C$8,J!$A$1:$ZZ$1,0))&lt;&gt;"",INDEX(J!$A$1:$ZZ$200,MATCH($A68,J!$A$1:$A$200,0),MATCH(C$8,J!$A$1:$ZZ$1,0)),""),"")</f>
        <v>37.753937987181175</v>
      </c>
      <c r="D68" s="10"/>
      <c r="E68" s="43">
        <f>IF(E67&lt;&gt;"",IF(INDEX(J!$A$1:$ZZ$200,MATCH(E67+1,J!$A$1:$A$200,0),MATCH(F$8,J!$A$1:$ZZ$1,0))&lt;&gt;"",E67+1,""),"")</f>
        <v>2027</v>
      </c>
      <c r="F68" s="45">
        <f>IFERROR(IF(INDEX(J!$A$1:$ZZ$200,MATCH($A68,J!$A$1:$A$200,0),MATCH(F$8,J!$A$1:$ZZ$1,0))&lt;&gt;"",INDEX(J!$A$1:$ZZ$200,MATCH($A68,J!$A$1:$A$200,0),MATCH(F$8,J!$A$1:$ZZ$1,0)),""),"")</f>
        <v>-1.1280743758383063</v>
      </c>
      <c r="G68" s="45">
        <f>IFERROR(IF(INDEX(J!$A$1:$ZZ$200,MATCH($A68,J!$A$1:$A$200,0),MATCH(G$8,J!$A$1:$ZZ$1,0))&lt;&gt;"",INDEX(J!$A$1:$ZZ$200,MATCH($A68,J!$A$1:$A$200,0),MATCH(G$8,J!$A$1:$ZZ$1,0)),""),"")</f>
        <v>0.3393048705875511</v>
      </c>
      <c r="H68" s="45">
        <f>IFERROR(IF(INDEX(J!$A$1:$ZZ$200,MATCH($A68,J!$A$1:$A$200,0),MATCH(H$8,J!$A$1:$ZZ$1,0))&lt;&gt;"",INDEX(J!$A$1:$ZZ$200,MATCH($A68,J!$A$1:$A$200,0),MATCH(H$8,J!$A$1:$ZZ$1,0)),""),"")</f>
        <v>-1.0749368929125969</v>
      </c>
      <c r="I68" s="45">
        <f>IFERROR(IF(INDEX(J!$A$1:$ZZ$200,MATCH($A68,J!$A$1:$A$200,0),MATCH(I$8,J!$A$1:$ZZ$1,0))&lt;&gt;"",INDEX(J!$A$1:$ZZ$200,MATCH($A68,J!$A$1:$A$200,0),MATCH(I$8,J!$A$1:$ZZ$1,0)),""),"")</f>
        <v>1.7147120654203724E-2</v>
      </c>
      <c r="J68" s="46">
        <f>IFERROR(IF(INDEX(J!$A$1:$ZZ$200,MATCH($A68,J!$A$1:$A$200,0),MATCH(J$8,J!$A$1:$ZZ$1,0))&lt;&gt;"",INDEX(J!$A$1:$ZZ$200,MATCH($A68,J!$A$1:$A$200,0),MATCH(J$8,J!$A$1:$ZZ$1,0)),""),"")</f>
        <v>-0.40958947416746427</v>
      </c>
      <c r="K68" s="10"/>
      <c r="L68" s="43" t="str">
        <f>IF(L67&lt;&gt;"",IF(INDEX(J!$A$1:$ZZ$200,MATCH(L67+1,J!$A$1:$A$200,0),MATCH(M$8,J!$A$1:$ZZ$1,0))&lt;&gt;"",L67+1,""),"")</f>
        <v/>
      </c>
      <c r="M68" s="45" t="str">
        <f>IFERROR(IF(INDEX(J!$A$1:$ZZ$200,MATCH($A68,J!$A$1:$A$200,0),MATCH(M$8,J!$A$1:$ZZ$1,0))&lt;&gt;"",INDEX(J!$A$1:$ZZ$200,MATCH($A68,J!$A$1:$A$200,0),MATCH(M$8,J!$A$1:$ZZ$1,0)),""),"")</f>
        <v/>
      </c>
      <c r="N68" s="45" t="str">
        <f>IFERROR(IF(INDEX(J!$A$1:$ZZ$200,MATCH($A68,J!$A$1:$A$200,0),MATCH(N$8,J!$A$1:$ZZ$1,0))&lt;&gt;"",INDEX(J!$A$1:$ZZ$200,MATCH($A68,J!$A$1:$A$200,0),MATCH(N$8,J!$A$1:$ZZ$1,0)),""),"")</f>
        <v/>
      </c>
      <c r="O68" s="45" t="str">
        <f>IFERROR(IF(INDEX(J!$A$1:$ZZ$200,MATCH($A68,J!$A$1:$A$200,0),MATCH(O$8,J!$A$1:$ZZ$1,0))&lt;&gt;"",INDEX(J!$A$1:$ZZ$200,MATCH($A68,J!$A$1:$A$200,0),MATCH(O$8,J!$A$1:$ZZ$1,0)),""),"")</f>
        <v/>
      </c>
      <c r="P68" s="10"/>
      <c r="Q68" s="43">
        <f>IF(Q67&lt;&gt;"",IF(INDEX(J!$A$1:$ZZ$200,MATCH(Q67+1,J!$A$1:$A$200,0),MATCH(R$8,J!$A$1:$ZZ$1,0))&lt;&gt;"",Q67+1,""),"")</f>
        <v>2027</v>
      </c>
      <c r="R68" s="45">
        <f>IFERROR(IF(INDEX(J!$A$1:$ZZ$200,MATCH($A68,J!$A$1:$A$200,0),MATCH(R$8,J!$A$1:$ZZ$1,0))&lt;&gt;"",INDEX(J!$A$1:$ZZ$200,MATCH($A68,J!$A$1:$A$200,0),MATCH(R$8,J!$A$1:$ZZ$1,0)),""),"")</f>
        <v>1.2808466545817863</v>
      </c>
      <c r="S68" s="45">
        <f>IFERROR(IF(INDEX(J!$A$1:$ZZ$200,MATCH($A68,J!$A$1:$A$200,0),MATCH(S$8,J!$A$1:$ZZ$1,0))&lt;&gt;"",INDEX(J!$A$1:$ZZ$200,MATCH($A68,J!$A$1:$A$200,0),MATCH(S$8,J!$A$1:$ZZ$1,0)),""),"")</f>
        <v>67.48712816645525</v>
      </c>
      <c r="T68" s="45">
        <f>IFERROR(IF(INDEX(J!$A$1:$ZZ$200,MATCH($A68,J!$A$1:$A$200,0),MATCH(T$8,J!$A$1:$ZZ$1,0))&lt;&gt;"",INDEX(J!$A$1:$ZZ$200,MATCH($A68,J!$A$1:$A$200,0),MATCH(T$8,J!$A$1:$ZZ$1,0)),""),"")</f>
        <v>36.562863402739261</v>
      </c>
      <c r="U68" s="45">
        <f>IFERROR(IF(INDEX(J!$A$1:$ZZ$200,MATCH($A68,J!$A$1:$A$200,0),MATCH(U$8,J!$A$1:$ZZ$1,0))&lt;&gt;"",INDEX(J!$A$1:$ZZ$200,MATCH($A68,J!$A$1:$A$200,0),MATCH(U$8,J!$A$1:$ZZ$1,0)),""),"")</f>
        <v>6.9489780789812725</v>
      </c>
    </row>
    <row r="69" spans="1:21">
      <c r="A69" s="43">
        <f>IF(A68&lt;&gt;"",IF(INDEX(J!$A$1:$ZZ$200,MATCH(A68+1,J!$A$1:$A$200,0),MATCH(B$8,J!$A$1:$ZZ$1,0))&lt;&gt;"",A68+1,""),"")</f>
        <v>2028</v>
      </c>
      <c r="B69" s="44">
        <f>IFERROR(IF(INDEX(J!$A$1:$ZZ$200,MATCH($A69,J!$A$1:$A$200,0),MATCH(B$8,J!$A$1:$ZZ$1,0))&lt;&gt;"",INDEX(J!$A$1:$ZZ$200,MATCH($A69,J!$A$1:$A$200,0),MATCH(B$8,J!$A$1:$ZZ$1,0)),""),"")</f>
        <v>3203.9779553218136</v>
      </c>
      <c r="C69" s="45">
        <f>IFERROR(IF(INDEX(J!$A$1:$ZZ$200,MATCH($A69,J!$A$1:$A$200,0),MATCH(C$8,J!$A$1:$ZZ$1,0))&lt;&gt;"",INDEX(J!$A$1:$ZZ$200,MATCH($A69,J!$A$1:$A$200,0),MATCH(C$8,J!$A$1:$ZZ$1,0)),""),"")</f>
        <v>37.669085334724727</v>
      </c>
      <c r="D69" s="10"/>
      <c r="E69" s="43">
        <f>IF(E68&lt;&gt;"",IF(INDEX(J!$A$1:$ZZ$200,MATCH(E68+1,J!$A$1:$A$200,0),MATCH(F$8,J!$A$1:$ZZ$1,0))&lt;&gt;"",E68+1,""),"")</f>
        <v>2028</v>
      </c>
      <c r="F69" s="45">
        <f>IFERROR(IF(INDEX(J!$A$1:$ZZ$200,MATCH($A69,J!$A$1:$A$200,0),MATCH(F$8,J!$A$1:$ZZ$1,0))&lt;&gt;"",INDEX(J!$A$1:$ZZ$200,MATCH($A69,J!$A$1:$A$200,0),MATCH(F$8,J!$A$1:$ZZ$1,0)),""),"")</f>
        <v>-1.1753040076247765</v>
      </c>
      <c r="G69" s="45">
        <f>IFERROR(IF(INDEX(J!$A$1:$ZZ$200,MATCH($A69,J!$A$1:$A$200,0),MATCH(G$8,J!$A$1:$ZZ$1,0))&lt;&gt;"",INDEX(J!$A$1:$ZZ$200,MATCH($A69,J!$A$1:$A$200,0),MATCH(G$8,J!$A$1:$ZZ$1,0)),""),"")</f>
        <v>0.34087923993578567</v>
      </c>
      <c r="H69" s="45">
        <f>IFERROR(IF(INDEX(J!$A$1:$ZZ$200,MATCH($A69,J!$A$1:$A$200,0),MATCH(H$8,J!$A$1:$ZZ$1,0))&lt;&gt;"",INDEX(J!$A$1:$ZZ$200,MATCH($A69,J!$A$1:$A$200,0),MATCH(H$8,J!$A$1:$ZZ$1,0)),""),"")</f>
        <v>-1.1091787130251549</v>
      </c>
      <c r="I69" s="45">
        <f>IFERROR(IF(INDEX(J!$A$1:$ZZ$200,MATCH($A69,J!$A$1:$A$200,0),MATCH(I$8,J!$A$1:$ZZ$1,0))&lt;&gt;"",INDEX(J!$A$1:$ZZ$200,MATCH($A69,J!$A$1:$A$200,0),MATCH(I$8,J!$A$1:$ZZ$1,0)),""),"")</f>
        <v>5.3442287342363717E-3</v>
      </c>
      <c r="J69" s="46">
        <f>IFERROR(IF(INDEX(J!$A$1:$ZZ$200,MATCH($A69,J!$A$1:$A$200,0),MATCH(J$8,J!$A$1:$ZZ$1,0))&lt;&gt;"",INDEX(J!$A$1:$ZZ$200,MATCH($A69,J!$A$1:$A$200,0),MATCH(J$8,J!$A$1:$ZZ$1,0)),""),"")</f>
        <v>-0.41234876326964359</v>
      </c>
      <c r="K69" s="10"/>
      <c r="L69" s="43" t="str">
        <f>IF(L68&lt;&gt;"",IF(INDEX(J!$A$1:$ZZ$200,MATCH(L68+1,J!$A$1:$A$200,0),MATCH(M$8,J!$A$1:$ZZ$1,0))&lt;&gt;"",L68+1,""),"")</f>
        <v/>
      </c>
      <c r="M69" s="45" t="str">
        <f>IFERROR(IF(INDEX(J!$A$1:$ZZ$200,MATCH($A69,J!$A$1:$A$200,0),MATCH(M$8,J!$A$1:$ZZ$1,0))&lt;&gt;"",INDEX(J!$A$1:$ZZ$200,MATCH($A69,J!$A$1:$A$200,0),MATCH(M$8,J!$A$1:$ZZ$1,0)),""),"")</f>
        <v/>
      </c>
      <c r="N69" s="45" t="str">
        <f>IFERROR(IF(INDEX(J!$A$1:$ZZ$200,MATCH($A69,J!$A$1:$A$200,0),MATCH(N$8,J!$A$1:$ZZ$1,0))&lt;&gt;"",INDEX(J!$A$1:$ZZ$200,MATCH($A69,J!$A$1:$A$200,0),MATCH(N$8,J!$A$1:$ZZ$1,0)),""),"")</f>
        <v/>
      </c>
      <c r="O69" s="45" t="str">
        <f>IFERROR(IF(INDEX(J!$A$1:$ZZ$200,MATCH($A69,J!$A$1:$A$200,0),MATCH(O$8,J!$A$1:$ZZ$1,0))&lt;&gt;"",INDEX(J!$A$1:$ZZ$200,MATCH($A69,J!$A$1:$A$200,0),MATCH(O$8,J!$A$1:$ZZ$1,0)),""),"")</f>
        <v/>
      </c>
      <c r="P69" s="10"/>
      <c r="Q69" s="43">
        <f>IF(Q68&lt;&gt;"",IF(INDEX(J!$A$1:$ZZ$200,MATCH(Q68+1,J!$A$1:$A$200,0),MATCH(R$8,J!$A$1:$ZZ$1,0))&lt;&gt;"",Q68+1,""),"")</f>
        <v>2028</v>
      </c>
      <c r="R69" s="45">
        <f>IFERROR(IF(INDEX(J!$A$1:$ZZ$200,MATCH($A69,J!$A$1:$A$200,0),MATCH(R$8,J!$A$1:$ZZ$1,0))&lt;&gt;"",INDEX(J!$A$1:$ZZ$200,MATCH($A69,J!$A$1:$A$200,0),MATCH(R$8,J!$A$1:$ZZ$1,0)),""),"")</f>
        <v>1.0463100756613222</v>
      </c>
      <c r="S69" s="45">
        <f>IFERROR(IF(INDEX(J!$A$1:$ZZ$200,MATCH($A69,J!$A$1:$A$200,0),MATCH(S$8,J!$A$1:$ZZ$1,0))&lt;&gt;"",INDEX(J!$A$1:$ZZ$200,MATCH($A69,J!$A$1:$A$200,0),MATCH(S$8,J!$A$1:$ZZ$1,0)),""),"")</f>
        <v>67.116974536102333</v>
      </c>
      <c r="T69" s="45">
        <f>IFERROR(IF(INDEX(J!$A$1:$ZZ$200,MATCH($A69,J!$A$1:$A$200,0),MATCH(T$8,J!$A$1:$ZZ$1,0))&lt;&gt;"",INDEX(J!$A$1:$ZZ$200,MATCH($A69,J!$A$1:$A$200,0),MATCH(T$8,J!$A$1:$ZZ$1,0)),""),"")</f>
        <v>36.03766053075978</v>
      </c>
      <c r="U69" s="45">
        <f>IFERROR(IF(INDEX(J!$A$1:$ZZ$200,MATCH($A69,J!$A$1:$A$200,0),MATCH(U$8,J!$A$1:$ZZ$1,0))&lt;&gt;"",INDEX(J!$A$1:$ZZ$200,MATCH($A69,J!$A$1:$A$200,0),MATCH(U$8,J!$A$1:$ZZ$1,0)),""),"")</f>
        <v>6.7050895021102939</v>
      </c>
    </row>
    <row r="70" spans="1:21">
      <c r="A70" s="43">
        <f>IF(A69&lt;&gt;"",IF(INDEX(J!$A$1:$ZZ$200,MATCH(A69+1,J!$A$1:$A$200,0),MATCH(B$8,J!$A$1:$ZZ$1,0))&lt;&gt;"",A69+1,""),"")</f>
        <v>2029</v>
      </c>
      <c r="B70" s="44">
        <f>IFERROR(IF(INDEX(J!$A$1:$ZZ$200,MATCH($A70,J!$A$1:$A$200,0),MATCH(B$8,J!$A$1:$ZZ$1,0))&lt;&gt;"",INDEX(J!$A$1:$ZZ$200,MATCH($A70,J!$A$1:$A$200,0),MATCH(B$8,J!$A$1:$ZZ$1,0)),""),"")</f>
        <v>3199.1262017825602</v>
      </c>
      <c r="C70" s="45">
        <f>IFERROR(IF(INDEX(J!$A$1:$ZZ$200,MATCH($A70,J!$A$1:$A$200,0),MATCH(C$8,J!$A$1:$ZZ$1,0))&lt;&gt;"",INDEX(J!$A$1:$ZZ$200,MATCH($A70,J!$A$1:$A$200,0),MATCH(C$8,J!$A$1:$ZZ$1,0)),""),"")</f>
        <v>37.586413051012357</v>
      </c>
      <c r="D70" s="10"/>
      <c r="E70" s="43">
        <f>IF(E69&lt;&gt;"",IF(INDEX(J!$A$1:$ZZ$200,MATCH(E69+1,J!$A$1:$A$200,0),MATCH(F$8,J!$A$1:$ZZ$1,0))&lt;&gt;"",E69+1,""),"")</f>
        <v>2029</v>
      </c>
      <c r="F70" s="45">
        <f>IFERROR(IF(INDEX(J!$A$1:$ZZ$200,MATCH($A70,J!$A$1:$A$200,0),MATCH(F$8,J!$A$1:$ZZ$1,0))&lt;&gt;"",INDEX(J!$A$1:$ZZ$200,MATCH($A70,J!$A$1:$A$200,0),MATCH(F$8,J!$A$1:$ZZ$1,0)),""),"")</f>
        <v>-1.2072785177805665</v>
      </c>
      <c r="G70" s="45">
        <f>IFERROR(IF(INDEX(J!$A$1:$ZZ$200,MATCH($A70,J!$A$1:$A$200,0),MATCH(G$8,J!$A$1:$ZZ$1,0))&lt;&gt;"",INDEX(J!$A$1:$ZZ$200,MATCH($A70,J!$A$1:$A$200,0),MATCH(G$8,J!$A$1:$ZZ$1,0)),""),"")</f>
        <v>0.34101466168323535</v>
      </c>
      <c r="H70" s="45">
        <f>IFERROR(IF(INDEX(J!$A$1:$ZZ$200,MATCH($A70,J!$A$1:$A$200,0),MATCH(H$8,J!$A$1:$ZZ$1,0))&lt;&gt;"",INDEX(J!$A$1:$ZZ$200,MATCH($A70,J!$A$1:$A$200,0),MATCH(H$8,J!$A$1:$ZZ$1,0)),""),"")</f>
        <v>-1.1207153299042767</v>
      </c>
      <c r="I70" s="45">
        <f>IFERROR(IF(INDEX(J!$A$1:$ZZ$200,MATCH($A70,J!$A$1:$A$200,0),MATCH(I$8,J!$A$1:$ZZ$1,0))&lt;&gt;"",INDEX(J!$A$1:$ZZ$200,MATCH($A70,J!$A$1:$A$200,0),MATCH(I$8,J!$A$1:$ZZ$1,0)),""),"")</f>
        <v>-5.4827534398441419E-3</v>
      </c>
      <c r="J70" s="46">
        <f>IFERROR(IF(INDEX(J!$A$1:$ZZ$200,MATCH($A70,J!$A$1:$A$200,0),MATCH(J$8,J!$A$1:$ZZ$1,0))&lt;&gt;"",INDEX(J!$A$1:$ZZ$200,MATCH($A70,J!$A$1:$A$200,0),MATCH(J$8,J!$A$1:$ZZ$1,0)),""),"")</f>
        <v>-0.42209509611968099</v>
      </c>
      <c r="K70" s="10"/>
      <c r="L70" s="43" t="str">
        <f>IF(L69&lt;&gt;"",IF(INDEX(J!$A$1:$ZZ$200,MATCH(L69+1,J!$A$1:$A$200,0),MATCH(M$8,J!$A$1:$ZZ$1,0))&lt;&gt;"",L69+1,""),"")</f>
        <v/>
      </c>
      <c r="M70" s="45" t="str">
        <f>IFERROR(IF(INDEX(J!$A$1:$ZZ$200,MATCH($A70,J!$A$1:$A$200,0),MATCH(M$8,J!$A$1:$ZZ$1,0))&lt;&gt;"",INDEX(J!$A$1:$ZZ$200,MATCH($A70,J!$A$1:$A$200,0),MATCH(M$8,J!$A$1:$ZZ$1,0)),""),"")</f>
        <v/>
      </c>
      <c r="N70" s="45" t="str">
        <f>IFERROR(IF(INDEX(J!$A$1:$ZZ$200,MATCH($A70,J!$A$1:$A$200,0),MATCH(N$8,J!$A$1:$ZZ$1,0))&lt;&gt;"",INDEX(J!$A$1:$ZZ$200,MATCH($A70,J!$A$1:$A$200,0),MATCH(N$8,J!$A$1:$ZZ$1,0)),""),"")</f>
        <v/>
      </c>
      <c r="O70" s="45" t="str">
        <f>IFERROR(IF(INDEX(J!$A$1:$ZZ$200,MATCH($A70,J!$A$1:$A$200,0),MATCH(O$8,J!$A$1:$ZZ$1,0))&lt;&gt;"",INDEX(J!$A$1:$ZZ$200,MATCH($A70,J!$A$1:$A$200,0),MATCH(O$8,J!$A$1:$ZZ$1,0)),""),"")</f>
        <v/>
      </c>
      <c r="P70" s="10"/>
      <c r="Q70" s="43">
        <f>IF(Q69&lt;&gt;"",IF(INDEX(J!$A$1:$ZZ$200,MATCH(Q69+1,J!$A$1:$A$200,0),MATCH(R$8,J!$A$1:$ZZ$1,0))&lt;&gt;"",Q69+1,""),"")</f>
        <v>2029</v>
      </c>
      <c r="R70" s="45">
        <f>IFERROR(IF(INDEX(J!$A$1:$ZZ$200,MATCH($A70,J!$A$1:$A$200,0),MATCH(R$8,J!$A$1:$ZZ$1,0))&lt;&gt;"",INDEX(J!$A$1:$ZZ$200,MATCH($A70,J!$A$1:$A$200,0),MATCH(R$8,J!$A$1:$ZZ$1,0)),""),"")</f>
        <v>0.7991347866723395</v>
      </c>
      <c r="S70" s="45">
        <f>IFERROR(IF(INDEX(J!$A$1:$ZZ$200,MATCH($A70,J!$A$1:$A$200,0),MATCH(S$8,J!$A$1:$ZZ$1,0))&lt;&gt;"",INDEX(J!$A$1:$ZZ$200,MATCH($A70,J!$A$1:$A$200,0),MATCH(S$8,J!$A$1:$ZZ$1,0)),""),"")</f>
        <v>66.722995357615162</v>
      </c>
      <c r="T70" s="45">
        <f>IFERROR(IF(INDEX(J!$A$1:$ZZ$200,MATCH($A70,J!$A$1:$A$200,0),MATCH(T$8,J!$A$1:$ZZ$1,0))&lt;&gt;"",INDEX(J!$A$1:$ZZ$200,MATCH($A70,J!$A$1:$A$200,0),MATCH(T$8,J!$A$1:$ZZ$1,0)),""),"")</f>
        <v>35.528316554654026</v>
      </c>
      <c r="U70" s="45">
        <f>IFERROR(IF(INDEX(J!$A$1:$ZZ$200,MATCH($A70,J!$A$1:$A$200,0),MATCH(U$8,J!$A$1:$ZZ$1,0))&lt;&gt;"",INDEX(J!$A$1:$ZZ$200,MATCH($A70,J!$A$1:$A$200,0),MATCH(U$8,J!$A$1:$ZZ$1,0)),""),"")</f>
        <v>6.4813956599441003</v>
      </c>
    </row>
    <row r="71" spans="1:21">
      <c r="A71" s="43">
        <f>IF(A70&lt;&gt;"",IF(INDEX(J!$A$1:$ZZ$200,MATCH(A70+1,J!$A$1:$A$200,0),MATCH(B$8,J!$A$1:$ZZ$1,0))&lt;&gt;"",A70+1,""),"")</f>
        <v>2030</v>
      </c>
      <c r="B71" s="44">
        <f>IFERROR(IF(INDEX(J!$A$1:$ZZ$200,MATCH($A71,J!$A$1:$A$200,0),MATCH(B$8,J!$A$1:$ZZ$1,0))&lt;&gt;"",INDEX(J!$A$1:$ZZ$200,MATCH($A71,J!$A$1:$A$200,0),MATCH(B$8,J!$A$1:$ZZ$1,0)),""),"")</f>
        <v>3195.0837741096543</v>
      </c>
      <c r="C71" s="45">
        <f>IFERROR(IF(INDEX(J!$A$1:$ZZ$200,MATCH($A71,J!$A$1:$A$200,0),MATCH(C$8,J!$A$1:$ZZ$1,0))&lt;&gt;"",INDEX(J!$A$1:$ZZ$200,MATCH($A71,J!$A$1:$A$200,0),MATCH(C$8,J!$A$1:$ZZ$1,0)),""),"")</f>
        <v>37.522254683225981</v>
      </c>
      <c r="D71" s="10"/>
      <c r="E71" s="43">
        <f>IF(E70&lt;&gt;"",IF(INDEX(J!$A$1:$ZZ$200,MATCH(E70+1,J!$A$1:$A$200,0),MATCH(F$8,J!$A$1:$ZZ$1,0))&lt;&gt;"",E70+1,""),"")</f>
        <v>2030</v>
      </c>
      <c r="F71" s="45">
        <f>IFERROR(IF(INDEX(J!$A$1:$ZZ$200,MATCH($A71,J!$A$1:$A$200,0),MATCH(F$8,J!$A$1:$ZZ$1,0))&lt;&gt;"",INDEX(J!$A$1:$ZZ$200,MATCH($A71,J!$A$1:$A$200,0),MATCH(F$8,J!$A$1:$ZZ$1,0)),""),"")</f>
        <v>-1.1882175411690568</v>
      </c>
      <c r="G71" s="45">
        <f>IFERROR(IF(INDEX(J!$A$1:$ZZ$200,MATCH($A71,J!$A$1:$A$200,0),MATCH(G$8,J!$A$1:$ZZ$1,0))&lt;&gt;"",INDEX(J!$A$1:$ZZ$200,MATCH($A71,J!$A$1:$A$200,0),MATCH(G$8,J!$A$1:$ZZ$1,0)),""),"")</f>
        <v>0.3383195789273824</v>
      </c>
      <c r="H71" s="45">
        <f>IFERROR(IF(INDEX(J!$A$1:$ZZ$200,MATCH($A71,J!$A$1:$A$200,0),MATCH(H$8,J!$A$1:$ZZ$1,0))&lt;&gt;"",INDEX(J!$A$1:$ZZ$200,MATCH($A71,J!$A$1:$A$200,0),MATCH(H$8,J!$A$1:$ZZ$1,0)),""),"")</f>
        <v>-1.0881504231548109</v>
      </c>
      <c r="I71" s="45">
        <f>IFERROR(IF(INDEX(J!$A$1:$ZZ$200,MATCH($A71,J!$A$1:$A$200,0),MATCH(I$8,J!$A$1:$ZZ$1,0))&lt;&gt;"",INDEX(J!$A$1:$ZZ$200,MATCH($A71,J!$A$1:$A$200,0),MATCH(I$8,J!$A$1:$ZZ$1,0)),""),"")</f>
        <v>-1.7186693540764953E-2</v>
      </c>
      <c r="J71" s="46">
        <f>IFERROR(IF(INDEX(J!$A$1:$ZZ$200,MATCH($A71,J!$A$1:$A$200,0),MATCH(J$8,J!$A$1:$ZZ$1,0))&lt;&gt;"",INDEX(J!$A$1:$ZZ$200,MATCH($A71,J!$A$1:$A$200,0),MATCH(J$8,J!$A$1:$ZZ$1,0)),""),"")</f>
        <v>-0.42120000340086333</v>
      </c>
      <c r="K71" s="10"/>
      <c r="L71" s="43" t="str">
        <f>IF(L70&lt;&gt;"",IF(INDEX(J!$A$1:$ZZ$200,MATCH(L70+1,J!$A$1:$A$200,0),MATCH(M$8,J!$A$1:$ZZ$1,0))&lt;&gt;"",L70+1,""),"")</f>
        <v/>
      </c>
      <c r="M71" s="45" t="str">
        <f>IFERROR(IF(INDEX(J!$A$1:$ZZ$200,MATCH($A71,J!$A$1:$A$200,0),MATCH(M$8,J!$A$1:$ZZ$1,0))&lt;&gt;"",INDEX(J!$A$1:$ZZ$200,MATCH($A71,J!$A$1:$A$200,0),MATCH(M$8,J!$A$1:$ZZ$1,0)),""),"")</f>
        <v/>
      </c>
      <c r="N71" s="45" t="str">
        <f>IFERROR(IF(INDEX(J!$A$1:$ZZ$200,MATCH($A71,J!$A$1:$A$200,0),MATCH(N$8,J!$A$1:$ZZ$1,0))&lt;&gt;"",INDEX(J!$A$1:$ZZ$200,MATCH($A71,J!$A$1:$A$200,0),MATCH(N$8,J!$A$1:$ZZ$1,0)),""),"")</f>
        <v/>
      </c>
      <c r="O71" s="45" t="str">
        <f>IFERROR(IF(INDEX(J!$A$1:$ZZ$200,MATCH($A71,J!$A$1:$A$200,0),MATCH(O$8,J!$A$1:$ZZ$1,0))&lt;&gt;"",INDEX(J!$A$1:$ZZ$200,MATCH($A71,J!$A$1:$A$200,0),MATCH(O$8,J!$A$1:$ZZ$1,0)),""),"")</f>
        <v/>
      </c>
      <c r="P71" s="10"/>
      <c r="Q71" s="43">
        <f>IF(Q70&lt;&gt;"",IF(INDEX(J!$A$1:$ZZ$200,MATCH(Q70+1,J!$A$1:$A$200,0),MATCH(R$8,J!$A$1:$ZZ$1,0))&lt;&gt;"",Q70+1,""),"")</f>
        <v>2030</v>
      </c>
      <c r="R71" s="45">
        <f>IFERROR(IF(INDEX(J!$A$1:$ZZ$200,MATCH($A71,J!$A$1:$A$200,0),MATCH(R$8,J!$A$1:$ZZ$1,0))&lt;&gt;"",INDEX(J!$A$1:$ZZ$200,MATCH($A71,J!$A$1:$A$200,0),MATCH(R$8,J!$A$1:$ZZ$1,0)),""),"")</f>
        <v>0.53350458107558563</v>
      </c>
      <c r="S71" s="45">
        <f>IFERROR(IF(INDEX(J!$A$1:$ZZ$200,MATCH($A71,J!$A$1:$A$200,0),MATCH(S$8,J!$A$1:$ZZ$1,0))&lt;&gt;"",INDEX(J!$A$1:$ZZ$200,MATCH($A71,J!$A$1:$A$200,0),MATCH(S$8,J!$A$1:$ZZ$1,0)),""),"")</f>
        <v>66.380667126573371</v>
      </c>
      <c r="T71" s="45">
        <f>IFERROR(IF(INDEX(J!$A$1:$ZZ$200,MATCH($A71,J!$A$1:$A$200,0),MATCH(T$8,J!$A$1:$ZZ$1,0))&lt;&gt;"",INDEX(J!$A$1:$ZZ$200,MATCH($A71,J!$A$1:$A$200,0),MATCH(T$8,J!$A$1:$ZZ$1,0)),""),"")</f>
        <v>35.008731717258861</v>
      </c>
      <c r="U71" s="45">
        <f>IFERROR(IF(INDEX(J!$A$1:$ZZ$200,MATCH($A71,J!$A$1:$A$200,0),MATCH(U$8,J!$A$1:$ZZ$1,0))&lt;&gt;"",INDEX(J!$A$1:$ZZ$200,MATCH($A71,J!$A$1:$A$200,0),MATCH(U$8,J!$A$1:$ZZ$1,0)),""),"")</f>
        <v>6.2605097325430172</v>
      </c>
    </row>
    <row r="72" spans="1:21">
      <c r="A72" s="43">
        <f>IF(A71&lt;&gt;"",IF(INDEX(J!$A$1:$ZZ$200,MATCH(A71+1,J!$A$1:$A$200,0),MATCH(B$8,J!$A$1:$ZZ$1,0))&lt;&gt;"",A71+1,""),"")</f>
        <v>2031</v>
      </c>
      <c r="B72" s="44">
        <f>IFERROR(IF(INDEX(J!$A$1:$ZZ$200,MATCH($A72,J!$A$1:$A$200,0),MATCH(B$8,J!$A$1:$ZZ$1,0))&lt;&gt;"",INDEX(J!$A$1:$ZZ$200,MATCH($A72,J!$A$1:$A$200,0),MATCH(B$8,J!$A$1:$ZZ$1,0)),""),"")</f>
        <v>3189.6481324989822</v>
      </c>
      <c r="C72" s="45">
        <f>IFERROR(IF(INDEX(J!$A$1:$ZZ$200,MATCH($A72,J!$A$1:$A$200,0),MATCH(C$8,J!$A$1:$ZZ$1,0))&lt;&gt;"",INDEX(J!$A$1:$ZZ$200,MATCH($A72,J!$A$1:$A$200,0),MATCH(C$8,J!$A$1:$ZZ$1,0)),""),"")</f>
        <v>37.450679205993033</v>
      </c>
      <c r="D72" s="10"/>
      <c r="E72" s="43">
        <f>IF(E71&lt;&gt;"",IF(INDEX(J!$A$1:$ZZ$200,MATCH(E71+1,J!$A$1:$A$200,0),MATCH(F$8,J!$A$1:$ZZ$1,0))&lt;&gt;"",E71+1,""),"")</f>
        <v>2031</v>
      </c>
      <c r="F72" s="45">
        <f>IFERROR(IF(INDEX(J!$A$1:$ZZ$200,MATCH($A72,J!$A$1:$A$200,0),MATCH(F$8,J!$A$1:$ZZ$1,0))&lt;&gt;"",INDEX(J!$A$1:$ZZ$200,MATCH($A72,J!$A$1:$A$200,0),MATCH(F$8,J!$A$1:$ZZ$1,0)),""),"")</f>
        <v>-1.2247046535325545</v>
      </c>
      <c r="G72" s="45">
        <f>IFERROR(IF(INDEX(J!$A$1:$ZZ$200,MATCH($A72,J!$A$1:$A$200,0),MATCH(G$8,J!$A$1:$ZZ$1,0))&lt;&gt;"",INDEX(J!$A$1:$ZZ$200,MATCH($A72,J!$A$1:$A$200,0),MATCH(G$8,J!$A$1:$ZZ$1,0)),""),"")</f>
        <v>0.33346981565027761</v>
      </c>
      <c r="H72" s="45">
        <f>IFERROR(IF(INDEX(J!$A$1:$ZZ$200,MATCH($A72,J!$A$1:$A$200,0),MATCH(H$8,J!$A$1:$ZZ$1,0))&lt;&gt;"",INDEX(J!$A$1:$ZZ$200,MATCH($A72,J!$A$1:$A$200,0),MATCH(H$8,J!$A$1:$ZZ$1,0)),""),"")</f>
        <v>-1.1029236344891238</v>
      </c>
      <c r="I72" s="45">
        <f>IFERROR(IF(INDEX(J!$A$1:$ZZ$200,MATCH($A72,J!$A$1:$A$200,0),MATCH(I$8,J!$A$1:$ZZ$1,0))&lt;&gt;"",INDEX(J!$A$1:$ZZ$200,MATCH($A72,J!$A$1:$A$200,0),MATCH(I$8,J!$A$1:$ZZ$1,0)),""),"")</f>
        <v>-2.6971873781229734E-2</v>
      </c>
      <c r="J72" s="46">
        <f>IFERROR(IF(INDEX(J!$A$1:$ZZ$200,MATCH($A72,J!$A$1:$A$200,0),MATCH(J$8,J!$A$1:$ZZ$1,0))&lt;&gt;"",INDEX(J!$A$1:$ZZ$200,MATCH($A72,J!$A$1:$A$200,0),MATCH(J$8,J!$A$1:$ZZ$1,0)),""),"")</f>
        <v>-0.42827896091247858</v>
      </c>
      <c r="K72" s="10"/>
      <c r="L72" s="43" t="str">
        <f>IF(L71&lt;&gt;"",IF(INDEX(J!$A$1:$ZZ$200,MATCH(L71+1,J!$A$1:$A$200,0),MATCH(M$8,J!$A$1:$ZZ$1,0))&lt;&gt;"",L71+1,""),"")</f>
        <v/>
      </c>
      <c r="M72" s="45" t="str">
        <f>IFERROR(IF(INDEX(J!$A$1:$ZZ$200,MATCH($A72,J!$A$1:$A$200,0),MATCH(M$8,J!$A$1:$ZZ$1,0))&lt;&gt;"",INDEX(J!$A$1:$ZZ$200,MATCH($A72,J!$A$1:$A$200,0),MATCH(M$8,J!$A$1:$ZZ$1,0)),""),"")</f>
        <v/>
      </c>
      <c r="N72" s="45" t="str">
        <f>IFERROR(IF(INDEX(J!$A$1:$ZZ$200,MATCH($A72,J!$A$1:$A$200,0),MATCH(N$8,J!$A$1:$ZZ$1,0))&lt;&gt;"",INDEX(J!$A$1:$ZZ$200,MATCH($A72,J!$A$1:$A$200,0),MATCH(N$8,J!$A$1:$ZZ$1,0)),""),"")</f>
        <v/>
      </c>
      <c r="O72" s="45" t="str">
        <f>IFERROR(IF(INDEX(J!$A$1:$ZZ$200,MATCH($A72,J!$A$1:$A$200,0),MATCH(O$8,J!$A$1:$ZZ$1,0))&lt;&gt;"",INDEX(J!$A$1:$ZZ$200,MATCH($A72,J!$A$1:$A$200,0),MATCH(O$8,J!$A$1:$ZZ$1,0)),""),"")</f>
        <v/>
      </c>
      <c r="P72" s="10"/>
      <c r="Q72" s="43">
        <f>IF(Q71&lt;&gt;"",IF(INDEX(J!$A$1:$ZZ$200,MATCH(Q71+1,J!$A$1:$A$200,0),MATCH(R$8,J!$A$1:$ZZ$1,0))&lt;&gt;"",Q71+1,""),"")</f>
        <v>2031</v>
      </c>
      <c r="R72" s="45">
        <f>IFERROR(IF(INDEX(J!$A$1:$ZZ$200,MATCH($A72,J!$A$1:$A$200,0),MATCH(R$8,J!$A$1:$ZZ$1,0))&lt;&gt;"",INDEX(J!$A$1:$ZZ$200,MATCH($A72,J!$A$1:$A$200,0),MATCH(R$8,J!$A$1:$ZZ$1,0)),""),"")</f>
        <v>0.26387155891107145</v>
      </c>
      <c r="S72" s="45">
        <f>IFERROR(IF(INDEX(J!$A$1:$ZZ$200,MATCH($A72,J!$A$1:$A$200,0),MATCH(S$8,J!$A$1:$ZZ$1,0))&lt;&gt;"",INDEX(J!$A$1:$ZZ$200,MATCH($A72,J!$A$1:$A$200,0),MATCH(S$8,J!$A$1:$ZZ$1,0)),""),"")</f>
        <v>66.033493435345719</v>
      </c>
      <c r="T72" s="45">
        <f>IFERROR(IF(INDEX(J!$A$1:$ZZ$200,MATCH($A72,J!$A$1:$A$200,0),MATCH(T$8,J!$A$1:$ZZ$1,0))&lt;&gt;"",INDEX(J!$A$1:$ZZ$200,MATCH($A72,J!$A$1:$A$200,0),MATCH(T$8,J!$A$1:$ZZ$1,0)),""),"")</f>
        <v>34.446221005222249</v>
      </c>
      <c r="U72" s="45">
        <f>IFERROR(IF(INDEX(J!$A$1:$ZZ$200,MATCH($A72,J!$A$1:$A$200,0),MATCH(U$8,J!$A$1:$ZZ$1,0))&lt;&gt;"",INDEX(J!$A$1:$ZZ$200,MATCH($A72,J!$A$1:$A$200,0),MATCH(U$8,J!$A$1:$ZZ$1,0)),""),"")</f>
        <v>6.0457626039197034</v>
      </c>
    </row>
    <row r="73" spans="1:21">
      <c r="A73" s="43">
        <f>IF(A72&lt;&gt;"",IF(INDEX(J!$A$1:$ZZ$200,MATCH(A72+1,J!$A$1:$A$200,0),MATCH(B$8,J!$A$1:$ZZ$1,0))&lt;&gt;"",A72+1,""),"")</f>
        <v>2032</v>
      </c>
      <c r="B73" s="44">
        <f>IFERROR(IF(INDEX(J!$A$1:$ZZ$200,MATCH($A73,J!$A$1:$A$200,0),MATCH(B$8,J!$A$1:$ZZ$1,0))&lt;&gt;"",INDEX(J!$A$1:$ZZ$200,MATCH($A73,J!$A$1:$A$200,0),MATCH(B$8,J!$A$1:$ZZ$1,0)),""),"")</f>
        <v>3186.738548911218</v>
      </c>
      <c r="C73" s="45">
        <f>IFERROR(IF(INDEX(J!$A$1:$ZZ$200,MATCH($A73,J!$A$1:$A$200,0),MATCH(C$8,J!$A$1:$ZZ$1,0))&lt;&gt;"",INDEX(J!$A$1:$ZZ$200,MATCH($A73,J!$A$1:$A$200,0),MATCH(C$8,J!$A$1:$ZZ$1,0)),""),"")</f>
        <v>37.417703053911005</v>
      </c>
      <c r="D73" s="10"/>
      <c r="E73" s="43">
        <f>IF(E72&lt;&gt;"",IF(INDEX(J!$A$1:$ZZ$200,MATCH(E72+1,J!$A$1:$A$200,0),MATCH(F$8,J!$A$1:$ZZ$1,0))&lt;&gt;"",E72+1,""),"")</f>
        <v>2032</v>
      </c>
      <c r="F73" s="45">
        <f>IFERROR(IF(INDEX(J!$A$1:$ZZ$200,MATCH($A73,J!$A$1:$A$200,0),MATCH(F$8,J!$A$1:$ZZ$1,0))&lt;&gt;"",INDEX(J!$A$1:$ZZ$200,MATCH($A73,J!$A$1:$A$200,0),MATCH(F$8,J!$A$1:$ZZ$1,0)),""),"")</f>
        <v>-1.1930872988538823</v>
      </c>
      <c r="G73" s="45">
        <f>IFERROR(IF(INDEX(J!$A$1:$ZZ$200,MATCH($A73,J!$A$1:$A$200,0),MATCH(G$8,J!$A$1:$ZZ$1,0))&lt;&gt;"",INDEX(J!$A$1:$ZZ$200,MATCH($A73,J!$A$1:$A$200,0),MATCH(G$8,J!$A$1:$ZZ$1,0)),""),"")</f>
        <v>0.32784579048343726</v>
      </c>
      <c r="H73" s="45">
        <f>IFERROR(IF(INDEX(J!$A$1:$ZZ$200,MATCH($A73,J!$A$1:$A$200,0),MATCH(H$8,J!$A$1:$ZZ$1,0))&lt;&gt;"",INDEX(J!$A$1:$ZZ$200,MATCH($A73,J!$A$1:$A$200,0),MATCH(H$8,J!$A$1:$ZZ$1,0)),""),"")</f>
        <v>-1.0539405497703986</v>
      </c>
      <c r="I73" s="45">
        <f>IFERROR(IF(INDEX(J!$A$1:$ZZ$200,MATCH($A73,J!$A$1:$A$200,0),MATCH(I$8,J!$A$1:$ZZ$1,0))&lt;&gt;"",INDEX(J!$A$1:$ZZ$200,MATCH($A73,J!$A$1:$A$200,0),MATCH(I$8,J!$A$1:$ZZ$1,0)),""),"")</f>
        <v>-3.7126587899700775E-2</v>
      </c>
      <c r="J73" s="46">
        <f>IFERROR(IF(INDEX(J!$A$1:$ZZ$200,MATCH($A73,J!$A$1:$A$200,0),MATCH(J$8,J!$A$1:$ZZ$1,0))&lt;&gt;"",INDEX(J!$A$1:$ZZ$200,MATCH($A73,J!$A$1:$A$200,0),MATCH(J$8,J!$A$1:$ZZ$1,0)),""),"")</f>
        <v>-0.42986595166722025</v>
      </c>
      <c r="K73" s="10"/>
      <c r="L73" s="43" t="str">
        <f>IF(L72&lt;&gt;"",IF(INDEX(J!$A$1:$ZZ$200,MATCH(L72+1,J!$A$1:$A$200,0),MATCH(M$8,J!$A$1:$ZZ$1,0))&lt;&gt;"",L72+1,""),"")</f>
        <v/>
      </c>
      <c r="M73" s="45" t="str">
        <f>IFERROR(IF(INDEX(J!$A$1:$ZZ$200,MATCH($A73,J!$A$1:$A$200,0),MATCH(M$8,J!$A$1:$ZZ$1,0))&lt;&gt;"",INDEX(J!$A$1:$ZZ$200,MATCH($A73,J!$A$1:$A$200,0),MATCH(M$8,J!$A$1:$ZZ$1,0)),""),"")</f>
        <v/>
      </c>
      <c r="N73" s="45" t="str">
        <f>IFERROR(IF(INDEX(J!$A$1:$ZZ$200,MATCH($A73,J!$A$1:$A$200,0),MATCH(N$8,J!$A$1:$ZZ$1,0))&lt;&gt;"",INDEX(J!$A$1:$ZZ$200,MATCH($A73,J!$A$1:$A$200,0),MATCH(N$8,J!$A$1:$ZZ$1,0)),""),"")</f>
        <v/>
      </c>
      <c r="O73" s="45" t="str">
        <f>IFERROR(IF(INDEX(J!$A$1:$ZZ$200,MATCH($A73,J!$A$1:$A$200,0),MATCH(O$8,J!$A$1:$ZZ$1,0))&lt;&gt;"",INDEX(J!$A$1:$ZZ$200,MATCH($A73,J!$A$1:$A$200,0),MATCH(O$8,J!$A$1:$ZZ$1,0)),""),"")</f>
        <v/>
      </c>
      <c r="P73" s="10"/>
      <c r="Q73" s="43">
        <f>IF(Q72&lt;&gt;"",IF(INDEX(J!$A$1:$ZZ$200,MATCH(Q72+1,J!$A$1:$A$200,0),MATCH(R$8,J!$A$1:$ZZ$1,0))&lt;&gt;"",Q72+1,""),"")</f>
        <v>2032</v>
      </c>
      <c r="R73" s="45">
        <f>IFERROR(IF(INDEX(J!$A$1:$ZZ$200,MATCH($A73,J!$A$1:$A$200,0),MATCH(R$8,J!$A$1:$ZZ$1,0))&lt;&gt;"",INDEX(J!$A$1:$ZZ$200,MATCH($A73,J!$A$1:$A$200,0),MATCH(R$8,J!$A$1:$ZZ$1,0)),""),"")</f>
        <v>1.620062535834868E-2</v>
      </c>
      <c r="S73" s="45">
        <f>IFERROR(IF(INDEX(J!$A$1:$ZZ$200,MATCH($A73,J!$A$1:$A$200,0),MATCH(S$8,J!$A$1:$ZZ$1,0))&lt;&gt;"",INDEX(J!$A$1:$ZZ$200,MATCH($A73,J!$A$1:$A$200,0),MATCH(S$8,J!$A$1:$ZZ$1,0)),""),"")</f>
        <v>65.778066306514333</v>
      </c>
      <c r="T73" s="45">
        <f>IFERROR(IF(INDEX(J!$A$1:$ZZ$200,MATCH($A73,J!$A$1:$A$200,0),MATCH(T$8,J!$A$1:$ZZ$1,0))&lt;&gt;"",INDEX(J!$A$1:$ZZ$200,MATCH($A73,J!$A$1:$A$200,0),MATCH(T$8,J!$A$1:$ZZ$1,0)),""),"")</f>
        <v>33.912122173573884</v>
      </c>
      <c r="U73" s="45">
        <f>IFERROR(IF(INDEX(J!$A$1:$ZZ$200,MATCH($A73,J!$A$1:$A$200,0),MATCH(U$8,J!$A$1:$ZZ$1,0))&lt;&gt;"",INDEX(J!$A$1:$ZZ$200,MATCH($A73,J!$A$1:$A$200,0),MATCH(U$8,J!$A$1:$ZZ$1,0)),""),"")</f>
        <v>5.8617789306441921</v>
      </c>
    </row>
    <row r="74" spans="1:21">
      <c r="A74" s="43">
        <f>IF(A73&lt;&gt;"",IF(INDEX(J!$A$1:$ZZ$200,MATCH(A73+1,J!$A$1:$A$200,0),MATCH(B$8,J!$A$1:$ZZ$1,0))&lt;&gt;"",A73+1,""),"")</f>
        <v>2033</v>
      </c>
      <c r="B74" s="44">
        <f>IFERROR(IF(INDEX(J!$A$1:$ZZ$200,MATCH($A74,J!$A$1:$A$200,0),MATCH(B$8,J!$A$1:$ZZ$1,0))&lt;&gt;"",INDEX(J!$A$1:$ZZ$200,MATCH($A74,J!$A$1:$A$200,0),MATCH(B$8,J!$A$1:$ZZ$1,0)),""),"")</f>
        <v>3184.5237690796348</v>
      </c>
      <c r="C74" s="45">
        <f>IFERROR(IF(INDEX(J!$A$1:$ZZ$200,MATCH($A74,J!$A$1:$A$200,0),MATCH(C$8,J!$A$1:$ZZ$1,0))&lt;&gt;"",INDEX(J!$A$1:$ZZ$200,MATCH($A74,J!$A$1:$A$200,0),MATCH(C$8,J!$A$1:$ZZ$1,0)),""),"")</f>
        <v>37.402105978063169</v>
      </c>
      <c r="D74" s="10"/>
      <c r="E74" s="43">
        <f>IF(E73&lt;&gt;"",IF(INDEX(J!$A$1:$ZZ$200,MATCH(E73+1,J!$A$1:$A$200,0),MATCH(F$8,J!$A$1:$ZZ$1,0))&lt;&gt;"",E73+1,""),"")</f>
        <v>2033</v>
      </c>
      <c r="F74" s="45">
        <f>IFERROR(IF(INDEX(J!$A$1:$ZZ$200,MATCH($A74,J!$A$1:$A$200,0),MATCH(F$8,J!$A$1:$ZZ$1,0))&lt;&gt;"",INDEX(J!$A$1:$ZZ$200,MATCH($A74,J!$A$1:$A$200,0),MATCH(F$8,J!$A$1:$ZZ$1,0)),""),"")</f>
        <v>-1.1953967892945696</v>
      </c>
      <c r="G74" s="45">
        <f>IFERROR(IF(INDEX(J!$A$1:$ZZ$200,MATCH($A74,J!$A$1:$A$200,0),MATCH(G$8,J!$A$1:$ZZ$1,0))&lt;&gt;"",INDEX(J!$A$1:$ZZ$200,MATCH($A74,J!$A$1:$A$200,0),MATCH(G$8,J!$A$1:$ZZ$1,0)),""),"")</f>
        <v>0.32194105996357425</v>
      </c>
      <c r="H74" s="45">
        <f>IFERROR(IF(INDEX(J!$A$1:$ZZ$200,MATCH($A74,J!$A$1:$A$200,0),MATCH(H$8,J!$A$1:$ZZ$1,0))&lt;&gt;"",INDEX(J!$A$1:$ZZ$200,MATCH($A74,J!$A$1:$A$200,0),MATCH(H$8,J!$A$1:$ZZ$1,0)),""),"")</f>
        <v>-1.0376066096799577</v>
      </c>
      <c r="I74" s="45">
        <f>IFERROR(IF(INDEX(J!$A$1:$ZZ$200,MATCH($A74,J!$A$1:$A$200,0),MATCH(I$8,J!$A$1:$ZZ$1,0))&lt;&gt;"",INDEX(J!$A$1:$ZZ$200,MATCH($A74,J!$A$1:$A$200,0),MATCH(I$8,J!$A$1:$ZZ$1,0)),""),"")</f>
        <v>-4.6320502352733682E-2</v>
      </c>
      <c r="J74" s="46">
        <f>IFERROR(IF(INDEX(J!$A$1:$ZZ$200,MATCH($A74,J!$A$1:$A$200,0),MATCH(J$8,J!$A$1:$ZZ$1,0))&lt;&gt;"",INDEX(J!$A$1:$ZZ$200,MATCH($A74,J!$A$1:$A$200,0),MATCH(J$8,J!$A$1:$ZZ$1,0)),""),"")</f>
        <v>-0.43341073722545237</v>
      </c>
      <c r="K74" s="10"/>
      <c r="L74" s="43" t="str">
        <f>IF(L73&lt;&gt;"",IF(INDEX(J!$A$1:$ZZ$200,MATCH(L73+1,J!$A$1:$A$200,0),MATCH(M$8,J!$A$1:$ZZ$1,0))&lt;&gt;"",L73+1,""),"")</f>
        <v/>
      </c>
      <c r="M74" s="45" t="str">
        <f>IFERROR(IF(INDEX(J!$A$1:$ZZ$200,MATCH($A74,J!$A$1:$A$200,0),MATCH(M$8,J!$A$1:$ZZ$1,0))&lt;&gt;"",INDEX(J!$A$1:$ZZ$200,MATCH($A74,J!$A$1:$A$200,0),MATCH(M$8,J!$A$1:$ZZ$1,0)),""),"")</f>
        <v/>
      </c>
      <c r="N74" s="45" t="str">
        <f>IFERROR(IF(INDEX(J!$A$1:$ZZ$200,MATCH($A74,J!$A$1:$A$200,0),MATCH(N$8,J!$A$1:$ZZ$1,0))&lt;&gt;"",INDEX(J!$A$1:$ZZ$200,MATCH($A74,J!$A$1:$A$200,0),MATCH(N$8,J!$A$1:$ZZ$1,0)),""),"")</f>
        <v/>
      </c>
      <c r="O74" s="45" t="str">
        <f>IFERROR(IF(INDEX(J!$A$1:$ZZ$200,MATCH($A74,J!$A$1:$A$200,0),MATCH(O$8,J!$A$1:$ZZ$1,0))&lt;&gt;"",INDEX(J!$A$1:$ZZ$200,MATCH($A74,J!$A$1:$A$200,0),MATCH(O$8,J!$A$1:$ZZ$1,0)),""),"")</f>
        <v/>
      </c>
      <c r="P74" s="10"/>
      <c r="Q74" s="43">
        <f>IF(Q73&lt;&gt;"",IF(INDEX(J!$A$1:$ZZ$200,MATCH(Q73+1,J!$A$1:$A$200,0),MATCH(R$8,J!$A$1:$ZZ$1,0))&lt;&gt;"",Q73+1,""),"")</f>
        <v>2033</v>
      </c>
      <c r="R74" s="45">
        <f>IFERROR(IF(INDEX(J!$A$1:$ZZ$200,MATCH($A74,J!$A$1:$A$200,0),MATCH(R$8,J!$A$1:$ZZ$1,0))&lt;&gt;"",INDEX(J!$A$1:$ZZ$200,MATCH($A74,J!$A$1:$A$200,0),MATCH(R$8,J!$A$1:$ZZ$1,0)),""),"")</f>
        <v>2.397248178537269E-3</v>
      </c>
      <c r="S74" s="45">
        <f>IFERROR(IF(INDEX(J!$A$1:$ZZ$200,MATCH($A74,J!$A$1:$A$200,0),MATCH(S$8,J!$A$1:$ZZ$1,0))&lt;&gt;"",INDEX(J!$A$1:$ZZ$200,MATCH($A74,J!$A$1:$A$200,0),MATCH(S$8,J!$A$1:$ZZ$1,0)),""),"")</f>
        <v>65.56276912122145</v>
      </c>
      <c r="T74" s="45">
        <f>IFERROR(IF(INDEX(J!$A$1:$ZZ$200,MATCH($A74,J!$A$1:$A$200,0),MATCH(T$8,J!$A$1:$ZZ$1,0))&lt;&gt;"",INDEX(J!$A$1:$ZZ$200,MATCH($A74,J!$A$1:$A$200,0),MATCH(T$8,J!$A$1:$ZZ$1,0)),""),"")</f>
        <v>33.370322992643089</v>
      </c>
      <c r="U74" s="45">
        <f>IFERROR(IF(INDEX(J!$A$1:$ZZ$200,MATCH($A74,J!$A$1:$A$200,0),MATCH(U$8,J!$A$1:$ZZ$1,0))&lt;&gt;"",INDEX(J!$A$1:$ZZ$200,MATCH($A74,J!$A$1:$A$200,0),MATCH(U$8,J!$A$1:$ZZ$1,0)),""),"")</f>
        <v>5.6636566883906889</v>
      </c>
    </row>
    <row r="75" spans="1:21">
      <c r="A75" s="43">
        <f>IF(A74&lt;&gt;"",IF(INDEX(J!$A$1:$ZZ$200,MATCH(A74+1,J!$A$1:$A$200,0),MATCH(B$8,J!$A$1:$ZZ$1,0))&lt;&gt;"",A74+1,""),"")</f>
        <v>2034</v>
      </c>
      <c r="B75" s="44">
        <f>IFERROR(IF(INDEX(J!$A$1:$ZZ$200,MATCH($A75,J!$A$1:$A$200,0),MATCH(B$8,J!$A$1:$ZZ$1,0))&lt;&gt;"",INDEX(J!$A$1:$ZZ$200,MATCH($A75,J!$A$1:$A$200,0),MATCH(B$8,J!$A$1:$ZZ$1,0)),""),"")</f>
        <v>3183.2675264092227</v>
      </c>
      <c r="C75" s="45">
        <f>IFERROR(IF(INDEX(J!$A$1:$ZZ$200,MATCH($A75,J!$A$1:$A$200,0),MATCH(C$8,J!$A$1:$ZZ$1,0))&lt;&gt;"",INDEX(J!$A$1:$ZZ$200,MATCH($A75,J!$A$1:$A$200,0),MATCH(C$8,J!$A$1:$ZZ$1,0)),""),"")</f>
        <v>37.399474905325164</v>
      </c>
      <c r="D75" s="10"/>
      <c r="E75" s="43">
        <f>IF(E74&lt;&gt;"",IF(INDEX(J!$A$1:$ZZ$200,MATCH(E74+1,J!$A$1:$A$200,0),MATCH(F$8,J!$A$1:$ZZ$1,0))&lt;&gt;"",E74+1,""),"")</f>
        <v>2034</v>
      </c>
      <c r="F75" s="45">
        <f>IFERROR(IF(INDEX(J!$A$1:$ZZ$200,MATCH($A75,J!$A$1:$A$200,0),MATCH(F$8,J!$A$1:$ZZ$1,0))&lt;&gt;"",INDEX(J!$A$1:$ZZ$200,MATCH($A75,J!$A$1:$A$200,0),MATCH(F$8,J!$A$1:$ZZ$1,0)),""),"")</f>
        <v>-1.1623767441887216</v>
      </c>
      <c r="G75" s="45">
        <f>IFERROR(IF(INDEX(J!$A$1:$ZZ$200,MATCH($A75,J!$A$1:$A$200,0),MATCH(G$8,J!$A$1:$ZZ$1,0))&lt;&gt;"",INDEX(J!$A$1:$ZZ$200,MATCH($A75,J!$A$1:$A$200,0),MATCH(G$8,J!$A$1:$ZZ$1,0)),""),"")</f>
        <v>0.31614524345440836</v>
      </c>
      <c r="H75" s="45">
        <f>IFERROR(IF(INDEX(J!$A$1:$ZZ$200,MATCH($A75,J!$A$1:$A$200,0),MATCH(H$8,J!$A$1:$ZZ$1,0))&lt;&gt;"",INDEX(J!$A$1:$ZZ$200,MATCH($A75,J!$A$1:$A$200,0),MATCH(H$8,J!$A$1:$ZZ$1,0)),""),"")</f>
        <v>-0.9920857727928224</v>
      </c>
      <c r="I75" s="45">
        <f>IFERROR(IF(INDEX(J!$A$1:$ZZ$200,MATCH($A75,J!$A$1:$A$200,0),MATCH(I$8,J!$A$1:$ZZ$1,0))&lt;&gt;"",INDEX(J!$A$1:$ZZ$200,MATCH($A75,J!$A$1:$A$200,0),MATCH(I$8,J!$A$1:$ZZ$1,0)),""),"")</f>
        <v>-5.3867111873415745E-2</v>
      </c>
      <c r="J75" s="46">
        <f>IFERROR(IF(INDEX(J!$A$1:$ZZ$200,MATCH($A75,J!$A$1:$A$200,0),MATCH(J$8,J!$A$1:$ZZ$1,0))&lt;&gt;"",INDEX(J!$A$1:$ZZ$200,MATCH($A75,J!$A$1:$A$200,0),MATCH(J$8,J!$A$1:$ZZ$1,0)),""),"")</f>
        <v>-0.43256910297689194</v>
      </c>
      <c r="K75" s="10"/>
      <c r="L75" s="43" t="str">
        <f>IF(L74&lt;&gt;"",IF(INDEX(J!$A$1:$ZZ$200,MATCH(L74+1,J!$A$1:$A$200,0),MATCH(M$8,J!$A$1:$ZZ$1,0))&lt;&gt;"",L74+1,""),"")</f>
        <v/>
      </c>
      <c r="M75" s="45" t="str">
        <f>IFERROR(IF(INDEX(J!$A$1:$ZZ$200,MATCH($A75,J!$A$1:$A$200,0),MATCH(M$8,J!$A$1:$ZZ$1,0))&lt;&gt;"",INDEX(J!$A$1:$ZZ$200,MATCH($A75,J!$A$1:$A$200,0),MATCH(M$8,J!$A$1:$ZZ$1,0)),""),"")</f>
        <v/>
      </c>
      <c r="N75" s="45" t="str">
        <f>IFERROR(IF(INDEX(J!$A$1:$ZZ$200,MATCH($A75,J!$A$1:$A$200,0),MATCH(N$8,J!$A$1:$ZZ$1,0))&lt;&gt;"",INDEX(J!$A$1:$ZZ$200,MATCH($A75,J!$A$1:$A$200,0),MATCH(N$8,J!$A$1:$ZZ$1,0)),""),"")</f>
        <v/>
      </c>
      <c r="O75" s="45" t="str">
        <f>IFERROR(IF(INDEX(J!$A$1:$ZZ$200,MATCH($A75,J!$A$1:$A$200,0),MATCH(O$8,J!$A$1:$ZZ$1,0))&lt;&gt;"",INDEX(J!$A$1:$ZZ$200,MATCH($A75,J!$A$1:$A$200,0),MATCH(O$8,J!$A$1:$ZZ$1,0)),""),"")</f>
        <v/>
      </c>
      <c r="P75" s="10"/>
      <c r="Q75" s="43">
        <f>IF(Q74&lt;&gt;"",IF(INDEX(J!$A$1:$ZZ$200,MATCH(Q74+1,J!$A$1:$A$200,0),MATCH(R$8,J!$A$1:$ZZ$1,0))&lt;&gt;"",Q74+1,""),"")</f>
        <v>2034</v>
      </c>
      <c r="R75" s="45">
        <f>IFERROR(IF(INDEX(J!$A$1:$ZZ$200,MATCH($A75,J!$A$1:$A$200,0),MATCH(R$8,J!$A$1:$ZZ$1,0))&lt;&gt;"",INDEX(J!$A$1:$ZZ$200,MATCH($A75,J!$A$1:$A$200,0),MATCH(R$8,J!$A$1:$ZZ$1,0)),""),"")</f>
        <v>1.059005144980335E-3</v>
      </c>
      <c r="S75" s="45">
        <f>IFERROR(IF(INDEX(J!$A$1:$ZZ$200,MATCH($A75,J!$A$1:$A$200,0),MATCH(S$8,J!$A$1:$ZZ$1,0))&lt;&gt;"",INDEX(J!$A$1:$ZZ$200,MATCH($A75,J!$A$1:$A$200,0),MATCH(S$8,J!$A$1:$ZZ$1,0)),""),"")</f>
        <v>65.471610539857821</v>
      </c>
      <c r="T75" s="45">
        <f>IFERROR(IF(INDEX(J!$A$1:$ZZ$200,MATCH($A75,J!$A$1:$A$200,0),MATCH(T$8,J!$A$1:$ZZ$1,0))&lt;&gt;"",INDEX(J!$A$1:$ZZ$200,MATCH($A75,J!$A$1:$A$200,0),MATCH(T$8,J!$A$1:$ZZ$1,0)),""),"")</f>
        <v>32.809066373000604</v>
      </c>
      <c r="U75" s="45">
        <f>IFERROR(IF(INDEX(J!$A$1:$ZZ$200,MATCH($A75,J!$A$1:$A$200,0),MATCH(U$8,J!$A$1:$ZZ$1,0))&lt;&gt;"",INDEX(J!$A$1:$ZZ$200,MATCH($A75,J!$A$1:$A$200,0),MATCH(U$8,J!$A$1:$ZZ$1,0)),""),"")</f>
        <v>5.462706731128474</v>
      </c>
    </row>
    <row r="76" spans="1:21">
      <c r="A76" s="43">
        <f>IF(A75&lt;&gt;"",IF(INDEX(J!$A$1:$ZZ$200,MATCH(A75+1,J!$A$1:$A$200,0),MATCH(B$8,J!$A$1:$ZZ$1,0))&lt;&gt;"",A75+1,""),"")</f>
        <v>2035</v>
      </c>
      <c r="B76" s="44">
        <f>IFERROR(IF(INDEX(J!$A$1:$ZZ$200,MATCH($A76,J!$A$1:$A$200,0),MATCH(B$8,J!$A$1:$ZZ$1,0))&lt;&gt;"",INDEX(J!$A$1:$ZZ$200,MATCH($A76,J!$A$1:$A$200,0),MATCH(B$8,J!$A$1:$ZZ$1,0)),""),"")</f>
        <v>3184.0399132474458</v>
      </c>
      <c r="C76" s="45">
        <f>IFERROR(IF(INDEX(J!$A$1:$ZZ$200,MATCH($A76,J!$A$1:$A$200,0),MATCH(C$8,J!$A$1:$ZZ$1,0))&lt;&gt;"",INDEX(J!$A$1:$ZZ$200,MATCH($A76,J!$A$1:$A$200,0),MATCH(C$8,J!$A$1:$ZZ$1,0)),""),"")</f>
        <v>37.422399014235907</v>
      </c>
      <c r="D76" s="10"/>
      <c r="E76" s="43">
        <f>IF(E75&lt;&gt;"",IF(INDEX(J!$A$1:$ZZ$200,MATCH(E75+1,J!$A$1:$A$200,0),MATCH(F$8,J!$A$1:$ZZ$1,0))&lt;&gt;"",E75+1,""),"")</f>
        <v>2035</v>
      </c>
      <c r="F76" s="45">
        <f>IFERROR(IF(INDEX(J!$A$1:$ZZ$200,MATCH($A76,J!$A$1:$A$200,0),MATCH(F$8,J!$A$1:$ZZ$1,0))&lt;&gt;"",INDEX(J!$A$1:$ZZ$200,MATCH($A76,J!$A$1:$A$200,0),MATCH(F$8,J!$A$1:$ZZ$1,0)),""),"")</f>
        <v>-1.1066006536264466</v>
      </c>
      <c r="G76" s="45">
        <f>IFERROR(IF(INDEX(J!$A$1:$ZZ$200,MATCH($A76,J!$A$1:$A$200,0),MATCH(G$8,J!$A$1:$ZZ$1,0))&lt;&gt;"",INDEX(J!$A$1:$ZZ$200,MATCH($A76,J!$A$1:$A$200,0),MATCH(G$8,J!$A$1:$ZZ$1,0)),""),"")</f>
        <v>0.31052064248362121</v>
      </c>
      <c r="H76" s="45">
        <f>IFERROR(IF(INDEX(J!$A$1:$ZZ$200,MATCH($A76,J!$A$1:$A$200,0),MATCH(H$8,J!$A$1:$ZZ$1,0))&lt;&gt;"",INDEX(J!$A$1:$ZZ$200,MATCH($A76,J!$A$1:$A$200,0),MATCH(H$8,J!$A$1:$ZZ$1,0)),""),"")</f>
        <v>-0.9202020054241361</v>
      </c>
      <c r="I76" s="45">
        <f>IFERROR(IF(INDEX(J!$A$1:$ZZ$200,MATCH($A76,J!$A$1:$A$200,0),MATCH(I$8,J!$A$1:$ZZ$1,0))&lt;&gt;"",INDEX(J!$A$1:$ZZ$200,MATCH($A76,J!$A$1:$A$200,0),MATCH(I$8,J!$A$1:$ZZ$1,0)),""),"")</f>
        <v>-6.230036020923533E-2</v>
      </c>
      <c r="J76" s="46">
        <f>IFERROR(IF(INDEX(J!$A$1:$ZZ$200,MATCH($A76,J!$A$1:$A$200,0),MATCH(J$8,J!$A$1:$ZZ$1,0))&lt;&gt;"",INDEX(J!$A$1:$ZZ$200,MATCH($A76,J!$A$1:$A$200,0),MATCH(J$8,J!$A$1:$ZZ$1,0)),""),"")</f>
        <v>-0.43461893047669642</v>
      </c>
      <c r="K76" s="10"/>
      <c r="L76" s="43" t="str">
        <f>IF(L75&lt;&gt;"",IF(INDEX(J!$A$1:$ZZ$200,MATCH(L75+1,J!$A$1:$A$200,0),MATCH(M$8,J!$A$1:$ZZ$1,0))&lt;&gt;"",L75+1,""),"")</f>
        <v/>
      </c>
      <c r="M76" s="45" t="str">
        <f>IFERROR(IF(INDEX(J!$A$1:$ZZ$200,MATCH($A76,J!$A$1:$A$200,0),MATCH(M$8,J!$A$1:$ZZ$1,0))&lt;&gt;"",INDEX(J!$A$1:$ZZ$200,MATCH($A76,J!$A$1:$A$200,0),MATCH(M$8,J!$A$1:$ZZ$1,0)),""),"")</f>
        <v/>
      </c>
      <c r="N76" s="45" t="str">
        <f>IFERROR(IF(INDEX(J!$A$1:$ZZ$200,MATCH($A76,J!$A$1:$A$200,0),MATCH(N$8,J!$A$1:$ZZ$1,0))&lt;&gt;"",INDEX(J!$A$1:$ZZ$200,MATCH($A76,J!$A$1:$A$200,0),MATCH(N$8,J!$A$1:$ZZ$1,0)),""),"")</f>
        <v/>
      </c>
      <c r="O76" s="45" t="str">
        <f>IFERROR(IF(INDEX(J!$A$1:$ZZ$200,MATCH($A76,J!$A$1:$A$200,0),MATCH(O$8,J!$A$1:$ZZ$1,0))&lt;&gt;"",INDEX(J!$A$1:$ZZ$200,MATCH($A76,J!$A$1:$A$200,0),MATCH(O$8,J!$A$1:$ZZ$1,0)),""),"")</f>
        <v/>
      </c>
      <c r="P76" s="10"/>
      <c r="Q76" s="43">
        <f>IF(Q75&lt;&gt;"",IF(INDEX(J!$A$1:$ZZ$200,MATCH(Q75+1,J!$A$1:$A$200,0),MATCH(R$8,J!$A$1:$ZZ$1,0))&lt;&gt;"",Q75+1,""),"")</f>
        <v>2035</v>
      </c>
      <c r="R76" s="45">
        <f>IFERROR(IF(INDEX(J!$A$1:$ZZ$200,MATCH($A76,J!$A$1:$A$200,0),MATCH(R$8,J!$A$1:$ZZ$1,0))&lt;&gt;"",INDEX(J!$A$1:$ZZ$200,MATCH($A76,J!$A$1:$A$200,0),MATCH(R$8,J!$A$1:$ZZ$1,0)),""),"")</f>
        <v>6.3521389501065286E-4</v>
      </c>
      <c r="S76" s="45">
        <f>IFERROR(IF(INDEX(J!$A$1:$ZZ$200,MATCH($A76,J!$A$1:$A$200,0),MATCH(S$8,J!$A$1:$ZZ$1,0))&lt;&gt;"",INDEX(J!$A$1:$ZZ$200,MATCH($A76,J!$A$1:$A$200,0),MATCH(S$8,J!$A$1:$ZZ$1,0)),""),"")</f>
        <v>65.497878359939918</v>
      </c>
      <c r="T76" s="45">
        <f>IFERROR(IF(INDEX(J!$A$1:$ZZ$200,MATCH($A76,J!$A$1:$A$200,0),MATCH(T$8,J!$A$1:$ZZ$1,0))&lt;&gt;"",INDEX(J!$A$1:$ZZ$200,MATCH($A76,J!$A$1:$A$200,0),MATCH(T$8,J!$A$1:$ZZ$1,0)),""),"")</f>
        <v>32.182220186486852</v>
      </c>
      <c r="U76" s="45">
        <f>IFERROR(IF(INDEX(J!$A$1:$ZZ$200,MATCH($A76,J!$A$1:$A$200,0),MATCH(U$8,J!$A$1:$ZZ$1,0))&lt;&gt;"",INDEX(J!$A$1:$ZZ$200,MATCH($A76,J!$A$1:$A$200,0),MATCH(U$8,J!$A$1:$ZZ$1,0)),""),"")</f>
        <v>5.2749964188359932</v>
      </c>
    </row>
    <row r="77" spans="1:21">
      <c r="A77" s="43">
        <f>IF(A76&lt;&gt;"",IF(INDEX(J!$A$1:$ZZ$200,MATCH(A76+1,J!$A$1:$A$200,0),MATCH(B$8,J!$A$1:$ZZ$1,0))&lt;&gt;"",A76+1,""),"")</f>
        <v>2036</v>
      </c>
      <c r="B77" s="44">
        <f>IFERROR(IF(INDEX(J!$A$1:$ZZ$200,MATCH($A77,J!$A$1:$A$200,0),MATCH(B$8,J!$A$1:$ZZ$1,0))&lt;&gt;"",INDEX(J!$A$1:$ZZ$200,MATCH($A77,J!$A$1:$A$200,0),MATCH(B$8,J!$A$1:$ZZ$1,0)),""),"")</f>
        <v>3187.0793817043573</v>
      </c>
      <c r="C77" s="45">
        <f>IFERROR(IF(INDEX(J!$A$1:$ZZ$200,MATCH($A77,J!$A$1:$A$200,0),MATCH(C$8,J!$A$1:$ZZ$1,0))&lt;&gt;"",INDEX(J!$A$1:$ZZ$200,MATCH($A77,J!$A$1:$A$200,0),MATCH(C$8,J!$A$1:$ZZ$1,0)),""),"")</f>
        <v>37.47384576144978</v>
      </c>
      <c r="D77" s="10"/>
      <c r="E77" s="43">
        <f>IF(E76&lt;&gt;"",IF(INDEX(J!$A$1:$ZZ$200,MATCH(E76+1,J!$A$1:$A$200,0),MATCH(F$8,J!$A$1:$ZZ$1,0))&lt;&gt;"",E76+1,""),"")</f>
        <v>2036</v>
      </c>
      <c r="F77" s="45">
        <f>IFERROR(IF(INDEX(J!$A$1:$ZZ$200,MATCH($A77,J!$A$1:$A$200,0),MATCH(F$8,J!$A$1:$ZZ$1,0))&lt;&gt;"",INDEX(J!$A$1:$ZZ$200,MATCH($A77,J!$A$1:$A$200,0),MATCH(F$8,J!$A$1:$ZZ$1,0)),""),"")</f>
        <v>-1.0770003304669773</v>
      </c>
      <c r="G77" s="45">
        <f>IFERROR(IF(INDEX(J!$A$1:$ZZ$200,MATCH($A77,J!$A$1:$A$200,0),MATCH(G$8,J!$A$1:$ZZ$1,0))&lt;&gt;"",INDEX(J!$A$1:$ZZ$200,MATCH($A77,J!$A$1:$A$200,0),MATCH(G$8,J!$A$1:$ZZ$1,0)),""),"")</f>
        <v>0.30520613875415176</v>
      </c>
      <c r="H77" s="45">
        <f>IFERROR(IF(INDEX(J!$A$1:$ZZ$200,MATCH($A77,J!$A$1:$A$200,0),MATCH(H$8,J!$A$1:$ZZ$1,0))&lt;&gt;"",INDEX(J!$A$1:$ZZ$200,MATCH($A77,J!$A$1:$A$200,0),MATCH(H$8,J!$A$1:$ZZ$1,0)),""),"")</f>
        <v>-0.8722029221101778</v>
      </c>
      <c r="I77" s="45">
        <f>IFERROR(IF(INDEX(J!$A$1:$ZZ$200,MATCH($A77,J!$A$1:$A$200,0),MATCH(I$8,J!$A$1:$ZZ$1,0))&lt;&gt;"",INDEX(J!$A$1:$ZZ$200,MATCH($A77,J!$A$1:$A$200,0),MATCH(I$8,J!$A$1:$ZZ$1,0)),""),"")</f>
        <v>-7.2048875007249075E-2</v>
      </c>
      <c r="J77" s="46">
        <f>IFERROR(IF(INDEX(J!$A$1:$ZZ$200,MATCH($A77,J!$A$1:$A$200,0),MATCH(J$8,J!$A$1:$ZZ$1,0))&lt;&gt;"",INDEX(J!$A$1:$ZZ$200,MATCH($A77,J!$A$1:$A$200,0),MATCH(J$8,J!$A$1:$ZZ$1,0)),""),"")</f>
        <v>-0.4379546721037022</v>
      </c>
      <c r="K77" s="10"/>
      <c r="L77" s="43" t="str">
        <f>IF(L76&lt;&gt;"",IF(INDEX(J!$A$1:$ZZ$200,MATCH(L76+1,J!$A$1:$A$200,0),MATCH(M$8,J!$A$1:$ZZ$1,0))&lt;&gt;"",L76+1,""),"")</f>
        <v/>
      </c>
      <c r="M77" s="45" t="str">
        <f>IFERROR(IF(INDEX(J!$A$1:$ZZ$200,MATCH($A77,J!$A$1:$A$200,0),MATCH(M$8,J!$A$1:$ZZ$1,0))&lt;&gt;"",INDEX(J!$A$1:$ZZ$200,MATCH($A77,J!$A$1:$A$200,0),MATCH(M$8,J!$A$1:$ZZ$1,0)),""),"")</f>
        <v/>
      </c>
      <c r="N77" s="45" t="str">
        <f>IFERROR(IF(INDEX(J!$A$1:$ZZ$200,MATCH($A77,J!$A$1:$A$200,0),MATCH(N$8,J!$A$1:$ZZ$1,0))&lt;&gt;"",INDEX(J!$A$1:$ZZ$200,MATCH($A77,J!$A$1:$A$200,0),MATCH(N$8,J!$A$1:$ZZ$1,0)),""),"")</f>
        <v/>
      </c>
      <c r="O77" s="45" t="str">
        <f>IFERROR(IF(INDEX(J!$A$1:$ZZ$200,MATCH($A77,J!$A$1:$A$200,0),MATCH(O$8,J!$A$1:$ZZ$1,0))&lt;&gt;"",INDEX(J!$A$1:$ZZ$200,MATCH($A77,J!$A$1:$A$200,0),MATCH(O$8,J!$A$1:$ZZ$1,0)),""),"")</f>
        <v/>
      </c>
      <c r="P77" s="10"/>
      <c r="Q77" s="43">
        <f>IF(Q76&lt;&gt;"",IF(INDEX(J!$A$1:$ZZ$200,MATCH(Q76+1,J!$A$1:$A$200,0),MATCH(R$8,J!$A$1:$ZZ$1,0))&lt;&gt;"",Q76+1,""),"")</f>
        <v>2036</v>
      </c>
      <c r="R77" s="45">
        <f>IFERROR(IF(INDEX(J!$A$1:$ZZ$200,MATCH($A77,J!$A$1:$A$200,0),MATCH(R$8,J!$A$1:$ZZ$1,0))&lt;&gt;"",INDEX(J!$A$1:$ZZ$200,MATCH($A77,J!$A$1:$A$200,0),MATCH(R$8,J!$A$1:$ZZ$1,0)),""),"")</f>
        <v>4.428856778326108E-4</v>
      </c>
      <c r="S77" s="45">
        <f>IFERROR(IF(INDEX(J!$A$1:$ZZ$200,MATCH($A77,J!$A$1:$A$200,0),MATCH(S$8,J!$A$1:$ZZ$1,0))&lt;&gt;"",INDEX(J!$A$1:$ZZ$200,MATCH($A77,J!$A$1:$A$200,0),MATCH(S$8,J!$A$1:$ZZ$1,0)),""),"")</f>
        <v>65.582336015864314</v>
      </c>
      <c r="T77" s="45">
        <f>IFERROR(IF(INDEX(J!$A$1:$ZZ$200,MATCH($A77,J!$A$1:$A$200,0),MATCH(T$8,J!$A$1:$ZZ$1,0))&lt;&gt;"",INDEX(J!$A$1:$ZZ$200,MATCH($A77,J!$A$1:$A$200,0),MATCH(T$8,J!$A$1:$ZZ$1,0)),""),"")</f>
        <v>31.59682924100456</v>
      </c>
      <c r="U77" s="45">
        <f>IFERROR(IF(INDEX(J!$A$1:$ZZ$200,MATCH($A77,J!$A$1:$A$200,0),MATCH(U$8,J!$A$1:$ZZ$1,0))&lt;&gt;"",INDEX(J!$A$1:$ZZ$200,MATCH($A77,J!$A$1:$A$200,0),MATCH(U$8,J!$A$1:$ZZ$1,0)),""),"")</f>
        <v>5.1151391774954291</v>
      </c>
    </row>
    <row r="78" spans="1:21">
      <c r="A78" s="43">
        <f>IF(A77&lt;&gt;"",IF(INDEX(J!$A$1:$ZZ$200,MATCH(A77+1,J!$A$1:$A$200,0),MATCH(B$8,J!$A$1:$ZZ$1,0))&lt;&gt;"",A77+1,""),"")</f>
        <v>2037</v>
      </c>
      <c r="B78" s="44">
        <f>IFERROR(IF(INDEX(J!$A$1:$ZZ$200,MATCH($A78,J!$A$1:$A$200,0),MATCH(B$8,J!$A$1:$ZZ$1,0))&lt;&gt;"",INDEX(J!$A$1:$ZZ$200,MATCH($A78,J!$A$1:$A$200,0),MATCH(B$8,J!$A$1:$ZZ$1,0)),""),"")</f>
        <v>3189.677334012692</v>
      </c>
      <c r="C78" s="45">
        <f>IFERROR(IF(INDEX(J!$A$1:$ZZ$200,MATCH($A78,J!$A$1:$A$200,0),MATCH(C$8,J!$A$1:$ZZ$1,0))&lt;&gt;"",INDEX(J!$A$1:$ZZ$200,MATCH($A78,J!$A$1:$A$200,0),MATCH(C$8,J!$A$1:$ZZ$1,0)),""),"")</f>
        <v>37.522128343515035</v>
      </c>
      <c r="D78" s="10"/>
      <c r="E78" s="43">
        <f>IF(E77&lt;&gt;"",IF(INDEX(J!$A$1:$ZZ$200,MATCH(E77+1,J!$A$1:$A$200,0),MATCH(F$8,J!$A$1:$ZZ$1,0))&lt;&gt;"",E77+1,""),"")</f>
        <v>2037</v>
      </c>
      <c r="F78" s="45">
        <f>IFERROR(IF(INDEX(J!$A$1:$ZZ$200,MATCH($A78,J!$A$1:$A$200,0),MATCH(F$8,J!$A$1:$ZZ$1,0))&lt;&gt;"",INDEX(J!$A$1:$ZZ$200,MATCH($A78,J!$A$1:$A$200,0),MATCH(F$8,J!$A$1:$ZZ$1,0)),""),"")</f>
        <v>-1.0558202308038442</v>
      </c>
      <c r="G78" s="45">
        <f>IFERROR(IF(INDEX(J!$A$1:$ZZ$200,MATCH($A78,J!$A$1:$A$200,0),MATCH(G$8,J!$A$1:$ZZ$1,0))&lt;&gt;"",INDEX(J!$A$1:$ZZ$200,MATCH($A78,J!$A$1:$A$200,0),MATCH(G$8,J!$A$1:$ZZ$1,0)),""),"")</f>
        <v>0.30034341466167663</v>
      </c>
      <c r="H78" s="45">
        <f>IFERROR(IF(INDEX(J!$A$1:$ZZ$200,MATCH($A78,J!$A$1:$A$200,0),MATCH(H$8,J!$A$1:$ZZ$1,0))&lt;&gt;"",INDEX(J!$A$1:$ZZ$200,MATCH($A78,J!$A$1:$A$200,0),MATCH(H$8,J!$A$1:$ZZ$1,0)),""),"")</f>
        <v>-0.83320789577458954</v>
      </c>
      <c r="I78" s="45">
        <f>IFERROR(IF(INDEX(J!$A$1:$ZZ$200,MATCH($A78,J!$A$1:$A$200,0),MATCH(I$8,J!$A$1:$ZZ$1,0))&lt;&gt;"",INDEX(J!$A$1:$ZZ$200,MATCH($A78,J!$A$1:$A$200,0),MATCH(I$8,J!$A$1:$ZZ$1,0)),""),"")</f>
        <v>-8.1157231869036617E-2</v>
      </c>
      <c r="J78" s="46">
        <f>IFERROR(IF(INDEX(J!$A$1:$ZZ$200,MATCH($A78,J!$A$1:$A$200,0),MATCH(J$8,J!$A$1:$ZZ$1,0))&lt;&gt;"",INDEX(J!$A$1:$ZZ$200,MATCH($A78,J!$A$1:$A$200,0),MATCH(J$8,J!$A$1:$ZZ$1,0)),""),"")</f>
        <v>-0.44179851782189483</v>
      </c>
      <c r="K78" s="10"/>
      <c r="L78" s="43" t="str">
        <f>IF(L77&lt;&gt;"",IF(INDEX(J!$A$1:$ZZ$200,MATCH(L77+1,J!$A$1:$A$200,0),MATCH(M$8,J!$A$1:$ZZ$1,0))&lt;&gt;"",L77+1,""),"")</f>
        <v/>
      </c>
      <c r="M78" s="45" t="str">
        <f>IFERROR(IF(INDEX(J!$A$1:$ZZ$200,MATCH($A78,J!$A$1:$A$200,0),MATCH(M$8,J!$A$1:$ZZ$1,0))&lt;&gt;"",INDEX(J!$A$1:$ZZ$200,MATCH($A78,J!$A$1:$A$200,0),MATCH(M$8,J!$A$1:$ZZ$1,0)),""),"")</f>
        <v/>
      </c>
      <c r="N78" s="45" t="str">
        <f>IFERROR(IF(INDEX(J!$A$1:$ZZ$200,MATCH($A78,J!$A$1:$A$200,0),MATCH(N$8,J!$A$1:$ZZ$1,0))&lt;&gt;"",INDEX(J!$A$1:$ZZ$200,MATCH($A78,J!$A$1:$A$200,0),MATCH(N$8,J!$A$1:$ZZ$1,0)),""),"")</f>
        <v/>
      </c>
      <c r="O78" s="45" t="str">
        <f>IFERROR(IF(INDEX(J!$A$1:$ZZ$200,MATCH($A78,J!$A$1:$A$200,0),MATCH(O$8,J!$A$1:$ZZ$1,0))&lt;&gt;"",INDEX(J!$A$1:$ZZ$200,MATCH($A78,J!$A$1:$A$200,0),MATCH(O$8,J!$A$1:$ZZ$1,0)),""),"")</f>
        <v/>
      </c>
      <c r="P78" s="10"/>
      <c r="Q78" s="43">
        <f>IF(Q77&lt;&gt;"",IF(INDEX(J!$A$1:$ZZ$200,MATCH(Q77+1,J!$A$1:$A$200,0),MATCH(R$8,J!$A$1:$ZZ$1,0))&lt;&gt;"",Q77+1,""),"")</f>
        <v>2037</v>
      </c>
      <c r="R78" s="45">
        <f>IFERROR(IF(INDEX(J!$A$1:$ZZ$200,MATCH($A78,J!$A$1:$A$200,0),MATCH(R$8,J!$A$1:$ZZ$1,0))&lt;&gt;"",INDEX(J!$A$1:$ZZ$200,MATCH($A78,J!$A$1:$A$200,0),MATCH(R$8,J!$A$1:$ZZ$1,0)),""),"")</f>
        <v>3.3271118776480318E-4</v>
      </c>
      <c r="S78" s="45">
        <f>IFERROR(IF(INDEX(J!$A$1:$ZZ$200,MATCH($A78,J!$A$1:$A$200,0),MATCH(S$8,J!$A$1:$ZZ$1,0))&lt;&gt;"",INDEX(J!$A$1:$ZZ$200,MATCH($A78,J!$A$1:$A$200,0),MATCH(S$8,J!$A$1:$ZZ$1,0)),""),"")</f>
        <v>65.784909653263895</v>
      </c>
      <c r="T78" s="45">
        <f>IFERROR(IF(INDEX(J!$A$1:$ZZ$200,MATCH($A78,J!$A$1:$A$200,0),MATCH(T$8,J!$A$1:$ZZ$1,0))&lt;&gt;"",INDEX(J!$A$1:$ZZ$200,MATCH($A78,J!$A$1:$A$200,0),MATCH(T$8,J!$A$1:$ZZ$1,0)),""),"")</f>
        <v>31.022037512000793</v>
      </c>
      <c r="U78" s="45">
        <f>IFERROR(IF(INDEX(J!$A$1:$ZZ$200,MATCH($A78,J!$A$1:$A$200,0),MATCH(U$8,J!$A$1:$ZZ$1,0))&lt;&gt;"",INDEX(J!$A$1:$ZZ$200,MATCH($A78,J!$A$1:$A$200,0),MATCH(U$8,J!$A$1:$ZZ$1,0)),""),"")</f>
        <v>4.9657010741674856</v>
      </c>
    </row>
    <row r="79" spans="1:21">
      <c r="A79" s="43">
        <f>IF(A78&lt;&gt;"",IF(INDEX(J!$A$1:$ZZ$200,MATCH(A78+1,J!$A$1:$A$200,0),MATCH(B$8,J!$A$1:$ZZ$1,0))&lt;&gt;"",A78+1,""),"")</f>
        <v>2038</v>
      </c>
      <c r="B79" s="44">
        <f>IFERROR(IF(INDEX(J!$A$1:$ZZ$200,MATCH($A79,J!$A$1:$A$200,0),MATCH(B$8,J!$A$1:$ZZ$1,0))&lt;&gt;"",INDEX(J!$A$1:$ZZ$200,MATCH($A79,J!$A$1:$A$200,0),MATCH(B$8,J!$A$1:$ZZ$1,0)),""),"")</f>
        <v>3195.3081935054211</v>
      </c>
      <c r="C79" s="45">
        <f>IFERROR(IF(INDEX(J!$A$1:$ZZ$200,MATCH($A79,J!$A$1:$A$200,0),MATCH(C$8,J!$A$1:$ZZ$1,0))&lt;&gt;"",INDEX(J!$A$1:$ZZ$200,MATCH($A79,J!$A$1:$A$200,0),MATCH(C$8,J!$A$1:$ZZ$1,0)),""),"")</f>
        <v>37.608541594394467</v>
      </c>
      <c r="D79" s="10"/>
      <c r="E79" s="43">
        <f>IF(E78&lt;&gt;"",IF(INDEX(J!$A$1:$ZZ$200,MATCH(E78+1,J!$A$1:$A$200,0),MATCH(F$8,J!$A$1:$ZZ$1,0))&lt;&gt;"",E78+1,""),"")</f>
        <v>2038</v>
      </c>
      <c r="F79" s="45">
        <f>IFERROR(IF(INDEX(J!$A$1:$ZZ$200,MATCH($A79,J!$A$1:$A$200,0),MATCH(F$8,J!$A$1:$ZZ$1,0))&lt;&gt;"",INDEX(J!$A$1:$ZZ$200,MATCH($A79,J!$A$1:$A$200,0),MATCH(F$8,J!$A$1:$ZZ$1,0)),""),"")</f>
        <v>-1.0177617373047987</v>
      </c>
      <c r="G79" s="45">
        <f>IFERROR(IF(INDEX(J!$A$1:$ZZ$200,MATCH($A79,J!$A$1:$A$200,0),MATCH(G$8,J!$A$1:$ZZ$1,0))&lt;&gt;"",INDEX(J!$A$1:$ZZ$200,MATCH($A79,J!$A$1:$A$200,0),MATCH(G$8,J!$A$1:$ZZ$1,0)),""),"")</f>
        <v>0.29566938081127475</v>
      </c>
      <c r="H79" s="45">
        <f>IFERROR(IF(INDEX(J!$A$1:$ZZ$200,MATCH($A79,J!$A$1:$A$200,0),MATCH(H$8,J!$A$1:$ZZ$1,0))&lt;&gt;"",INDEX(J!$A$1:$ZZ$200,MATCH($A79,J!$A$1:$A$200,0),MATCH(H$8,J!$A$1:$ZZ$1,0)),""),"")</f>
        <v>-0.78429158772317098</v>
      </c>
      <c r="I79" s="45">
        <f>IFERROR(IF(INDEX(J!$A$1:$ZZ$200,MATCH($A79,J!$A$1:$A$200,0),MATCH(I$8,J!$A$1:$ZZ$1,0))&lt;&gt;"",INDEX(J!$A$1:$ZZ$200,MATCH($A79,J!$A$1:$A$200,0),MATCH(I$8,J!$A$1:$ZZ$1,0)),""),"")</f>
        <v>-8.8807450876737443E-2</v>
      </c>
      <c r="J79" s="46">
        <f>IFERROR(IF(INDEX(J!$A$1:$ZZ$200,MATCH($A79,J!$A$1:$A$200,0),MATCH(J$8,J!$A$1:$ZZ$1,0))&lt;&gt;"",INDEX(J!$A$1:$ZZ$200,MATCH($A79,J!$A$1:$A$200,0),MATCH(J$8,J!$A$1:$ZZ$1,0)),""),"")</f>
        <v>-0.44033207951616515</v>
      </c>
      <c r="K79" s="10"/>
      <c r="L79" s="43" t="str">
        <f>IF(L78&lt;&gt;"",IF(INDEX(J!$A$1:$ZZ$200,MATCH(L78+1,J!$A$1:$A$200,0),MATCH(M$8,J!$A$1:$ZZ$1,0))&lt;&gt;"",L78+1,""),"")</f>
        <v/>
      </c>
      <c r="M79" s="45" t="str">
        <f>IFERROR(IF(INDEX(J!$A$1:$ZZ$200,MATCH($A79,J!$A$1:$A$200,0),MATCH(M$8,J!$A$1:$ZZ$1,0))&lt;&gt;"",INDEX(J!$A$1:$ZZ$200,MATCH($A79,J!$A$1:$A$200,0),MATCH(M$8,J!$A$1:$ZZ$1,0)),""),"")</f>
        <v/>
      </c>
      <c r="N79" s="45" t="str">
        <f>IFERROR(IF(INDEX(J!$A$1:$ZZ$200,MATCH($A79,J!$A$1:$A$200,0),MATCH(N$8,J!$A$1:$ZZ$1,0))&lt;&gt;"",INDEX(J!$A$1:$ZZ$200,MATCH($A79,J!$A$1:$A$200,0),MATCH(N$8,J!$A$1:$ZZ$1,0)),""),"")</f>
        <v/>
      </c>
      <c r="O79" s="45" t="str">
        <f>IFERROR(IF(INDEX(J!$A$1:$ZZ$200,MATCH($A79,J!$A$1:$A$200,0),MATCH(O$8,J!$A$1:$ZZ$1,0))&lt;&gt;"",INDEX(J!$A$1:$ZZ$200,MATCH($A79,J!$A$1:$A$200,0),MATCH(O$8,J!$A$1:$ZZ$1,0)),""),"")</f>
        <v/>
      </c>
      <c r="P79" s="10"/>
      <c r="Q79" s="43">
        <f>IF(Q78&lt;&gt;"",IF(INDEX(J!$A$1:$ZZ$200,MATCH(Q78+1,J!$A$1:$A$200,0),MATCH(R$8,J!$A$1:$ZZ$1,0))&lt;&gt;"",Q78+1,""),"")</f>
        <v>2038</v>
      </c>
      <c r="R79" s="45">
        <f>IFERROR(IF(INDEX(J!$A$1:$ZZ$200,MATCH($A79,J!$A$1:$A$200,0),MATCH(R$8,J!$A$1:$ZZ$1,0))&lt;&gt;"",INDEX(J!$A$1:$ZZ$200,MATCH($A79,J!$A$1:$A$200,0),MATCH(R$8,J!$A$1:$ZZ$1,0)),""),"")</f>
        <v>2.4547730391344391E-4</v>
      </c>
      <c r="S79" s="45">
        <f>IFERROR(IF(INDEX(J!$A$1:$ZZ$200,MATCH($A79,J!$A$1:$A$200,0),MATCH(S$8,J!$A$1:$ZZ$1,0))&lt;&gt;"",INDEX(J!$A$1:$ZZ$200,MATCH($A79,J!$A$1:$A$200,0),MATCH(S$8,J!$A$1:$ZZ$1,0)),""),"")</f>
        <v>66.066312650371174</v>
      </c>
      <c r="T79" s="45">
        <f>IFERROR(IF(INDEX(J!$A$1:$ZZ$200,MATCH($A79,J!$A$1:$A$200,0),MATCH(T$8,J!$A$1:$ZZ$1,0))&lt;&gt;"",INDEX(J!$A$1:$ZZ$200,MATCH($A79,J!$A$1:$A$200,0),MATCH(T$8,J!$A$1:$ZZ$1,0)),""),"")</f>
        <v>30.416397110591696</v>
      </c>
      <c r="U79" s="45">
        <f>IFERROR(IF(INDEX(J!$A$1:$ZZ$200,MATCH($A79,J!$A$1:$A$200,0),MATCH(U$8,J!$A$1:$ZZ$1,0))&lt;&gt;"",INDEX(J!$A$1:$ZZ$200,MATCH($A79,J!$A$1:$A$200,0),MATCH(U$8,J!$A$1:$ZZ$1,0)),""),"")</f>
        <v>4.8014749501257974</v>
      </c>
    </row>
    <row r="80" spans="1:21">
      <c r="A80" s="43">
        <f>IF(A79&lt;&gt;"",IF(INDEX(J!$A$1:$ZZ$200,MATCH(A79+1,J!$A$1:$A$200,0),MATCH(B$8,J!$A$1:$ZZ$1,0))&lt;&gt;"",A79+1,""),"")</f>
        <v>2039</v>
      </c>
      <c r="B80" s="44">
        <f>IFERROR(IF(INDEX(J!$A$1:$ZZ$200,MATCH($A80,J!$A$1:$A$200,0),MATCH(B$8,J!$A$1:$ZZ$1,0))&lt;&gt;"",INDEX(J!$A$1:$ZZ$200,MATCH($A80,J!$A$1:$A$200,0),MATCH(B$8,J!$A$1:$ZZ$1,0)),""),"")</f>
        <v>3201.1144923972165</v>
      </c>
      <c r="C80" s="45">
        <f>IFERROR(IF(INDEX(J!$A$1:$ZZ$200,MATCH($A80,J!$A$1:$A$200,0),MATCH(C$8,J!$A$1:$ZZ$1,0))&lt;&gt;"",INDEX(J!$A$1:$ZZ$200,MATCH($A80,J!$A$1:$A$200,0),MATCH(C$8,J!$A$1:$ZZ$1,0)),""),"")</f>
        <v>37.699644243940327</v>
      </c>
      <c r="D80" s="10"/>
      <c r="E80" s="43">
        <f>IF(E79&lt;&gt;"",IF(INDEX(J!$A$1:$ZZ$200,MATCH(E79+1,J!$A$1:$A$200,0),MATCH(F$8,J!$A$1:$ZZ$1,0))&lt;&gt;"",E79+1,""),"")</f>
        <v>2039</v>
      </c>
      <c r="F80" s="45">
        <f>IFERROR(IF(INDEX(J!$A$1:$ZZ$200,MATCH($A80,J!$A$1:$A$200,0),MATCH(F$8,J!$A$1:$ZZ$1,0))&lt;&gt;"",INDEX(J!$A$1:$ZZ$200,MATCH($A80,J!$A$1:$A$200,0),MATCH(F$8,J!$A$1:$ZZ$1,0)),""),"")</f>
        <v>-1.0310903304206103</v>
      </c>
      <c r="G80" s="45">
        <f>IFERROR(IF(INDEX(J!$A$1:$ZZ$200,MATCH($A80,J!$A$1:$A$200,0),MATCH(G$8,J!$A$1:$ZZ$1,0))&lt;&gt;"",INDEX(J!$A$1:$ZZ$200,MATCH($A80,J!$A$1:$A$200,0),MATCH(G$8,J!$A$1:$ZZ$1,0)),""),"")</f>
        <v>0.29172078635332171</v>
      </c>
      <c r="H80" s="45">
        <f>IFERROR(IF(INDEX(J!$A$1:$ZZ$200,MATCH($A80,J!$A$1:$A$200,0),MATCH(H$8,J!$A$1:$ZZ$1,0))&lt;&gt;"",INDEX(J!$A$1:$ZZ$200,MATCH($A80,J!$A$1:$A$200,0),MATCH(H$8,J!$A$1:$ZZ$1,0)),""),"")</f>
        <v>-0.78652074553943574</v>
      </c>
      <c r="I80" s="45">
        <f>IFERROR(IF(INDEX(J!$A$1:$ZZ$200,MATCH($A80,J!$A$1:$A$200,0),MATCH(I$8,J!$A$1:$ZZ$1,0))&lt;&gt;"",INDEX(J!$A$1:$ZZ$200,MATCH($A80,J!$A$1:$A$200,0),MATCH(I$8,J!$A$1:$ZZ$1,0)),""),"")</f>
        <v>-9.6589285733290356E-2</v>
      </c>
      <c r="J80" s="46">
        <f>IFERROR(IF(INDEX(J!$A$1:$ZZ$200,MATCH($A80,J!$A$1:$A$200,0),MATCH(J$8,J!$A$1:$ZZ$1,0))&lt;&gt;"",INDEX(J!$A$1:$ZZ$200,MATCH($A80,J!$A$1:$A$200,0),MATCH(J$8,J!$A$1:$ZZ$1,0)),""),"")</f>
        <v>-0.4397010855012059</v>
      </c>
      <c r="K80" s="10"/>
      <c r="L80" s="43" t="str">
        <f>IF(L79&lt;&gt;"",IF(INDEX(J!$A$1:$ZZ$200,MATCH(L79+1,J!$A$1:$A$200,0),MATCH(M$8,J!$A$1:$ZZ$1,0))&lt;&gt;"",L79+1,""),"")</f>
        <v/>
      </c>
      <c r="M80" s="45" t="str">
        <f>IFERROR(IF(INDEX(J!$A$1:$ZZ$200,MATCH($A80,J!$A$1:$A$200,0),MATCH(M$8,J!$A$1:$ZZ$1,0))&lt;&gt;"",INDEX(J!$A$1:$ZZ$200,MATCH($A80,J!$A$1:$A$200,0),MATCH(M$8,J!$A$1:$ZZ$1,0)),""),"")</f>
        <v/>
      </c>
      <c r="N80" s="45" t="str">
        <f>IFERROR(IF(INDEX(J!$A$1:$ZZ$200,MATCH($A80,J!$A$1:$A$200,0),MATCH(N$8,J!$A$1:$ZZ$1,0))&lt;&gt;"",INDEX(J!$A$1:$ZZ$200,MATCH($A80,J!$A$1:$A$200,0),MATCH(N$8,J!$A$1:$ZZ$1,0)),""),"")</f>
        <v/>
      </c>
      <c r="O80" s="45" t="str">
        <f>IFERROR(IF(INDEX(J!$A$1:$ZZ$200,MATCH($A80,J!$A$1:$A$200,0),MATCH(O$8,J!$A$1:$ZZ$1,0))&lt;&gt;"",INDEX(J!$A$1:$ZZ$200,MATCH($A80,J!$A$1:$A$200,0),MATCH(O$8,J!$A$1:$ZZ$1,0)),""),"")</f>
        <v/>
      </c>
      <c r="P80" s="10"/>
      <c r="Q80" s="43">
        <f>IF(Q79&lt;&gt;"",IF(INDEX(J!$A$1:$ZZ$200,MATCH(Q79+1,J!$A$1:$A$200,0),MATCH(R$8,J!$A$1:$ZZ$1,0))&lt;&gt;"",Q79+1,""),"")</f>
        <v>2039</v>
      </c>
      <c r="R80" s="45">
        <f>IFERROR(IF(INDEX(J!$A$1:$ZZ$200,MATCH($A80,J!$A$1:$A$200,0),MATCH(R$8,J!$A$1:$ZZ$1,0))&lt;&gt;"",INDEX(J!$A$1:$ZZ$200,MATCH($A80,J!$A$1:$A$200,0),MATCH(R$8,J!$A$1:$ZZ$1,0)),""),"")</f>
        <v>2.0156627907700345E-4</v>
      </c>
      <c r="S80" s="45">
        <f>IFERROR(IF(INDEX(J!$A$1:$ZZ$200,MATCH($A80,J!$A$1:$A$200,0),MATCH(S$8,J!$A$1:$ZZ$1,0))&lt;&gt;"",INDEX(J!$A$1:$ZZ$200,MATCH($A80,J!$A$1:$A$200,0),MATCH(S$8,J!$A$1:$ZZ$1,0)),""),"")</f>
        <v>66.362139127540843</v>
      </c>
      <c r="T80" s="45">
        <f>IFERROR(IF(INDEX(J!$A$1:$ZZ$200,MATCH($A80,J!$A$1:$A$200,0),MATCH(T$8,J!$A$1:$ZZ$1,0))&lt;&gt;"",INDEX(J!$A$1:$ZZ$200,MATCH($A80,J!$A$1:$A$200,0),MATCH(T$8,J!$A$1:$ZZ$1,0)),""),"")</f>
        <v>29.806644077824693</v>
      </c>
      <c r="U80" s="45">
        <f>IFERROR(IF(INDEX(J!$A$1:$ZZ$200,MATCH($A80,J!$A$1:$A$200,0),MATCH(U$8,J!$A$1:$ZZ$1,0))&lt;&gt;"",INDEX(J!$A$1:$ZZ$200,MATCH($A80,J!$A$1:$A$200,0),MATCH(U$8,J!$A$1:$ZZ$1,0)),""),"")</f>
        <v>4.6789454639708374</v>
      </c>
    </row>
    <row r="81" spans="1:21">
      <c r="A81" s="43">
        <f>IF(A80&lt;&gt;"",IF(INDEX(J!$A$1:$ZZ$200,MATCH(A80+1,J!$A$1:$A$200,0),MATCH(B$8,J!$A$1:$ZZ$1,0))&lt;&gt;"",A80+1,""),"")</f>
        <v>2040</v>
      </c>
      <c r="B81" s="44">
        <f>IFERROR(IF(INDEX(J!$A$1:$ZZ$200,MATCH($A81,J!$A$1:$A$200,0),MATCH(B$8,J!$A$1:$ZZ$1,0))&lt;&gt;"",INDEX(J!$A$1:$ZZ$200,MATCH($A81,J!$A$1:$A$200,0),MATCH(B$8,J!$A$1:$ZZ$1,0)),""),"")</f>
        <v>3207.3636263802423</v>
      </c>
      <c r="C81" s="45">
        <f>IFERROR(IF(INDEX(J!$A$1:$ZZ$200,MATCH($A81,J!$A$1:$A$200,0),MATCH(C$8,J!$A$1:$ZZ$1,0))&lt;&gt;"",INDEX(J!$A$1:$ZZ$200,MATCH($A81,J!$A$1:$A$200,0),MATCH(C$8,J!$A$1:$ZZ$1,0)),""),"")</f>
        <v>37.798926221846905</v>
      </c>
      <c r="D81" s="10"/>
      <c r="E81" s="43">
        <f>IF(E80&lt;&gt;"",IF(INDEX(J!$A$1:$ZZ$200,MATCH(E80+1,J!$A$1:$A$200,0),MATCH(F$8,J!$A$1:$ZZ$1,0))&lt;&gt;"",E80+1,""),"")</f>
        <v>2040</v>
      </c>
      <c r="F81" s="45">
        <f>IFERROR(IF(INDEX(J!$A$1:$ZZ$200,MATCH($A81,J!$A$1:$A$200,0),MATCH(F$8,J!$A$1:$ZZ$1,0))&lt;&gt;"",INDEX(J!$A$1:$ZZ$200,MATCH($A81,J!$A$1:$A$200,0),MATCH(F$8,J!$A$1:$ZZ$1,0)),""),"")</f>
        <v>-1.0361485927761716</v>
      </c>
      <c r="G81" s="45">
        <f>IFERROR(IF(INDEX(J!$A$1:$ZZ$200,MATCH($A81,J!$A$1:$A$200,0),MATCH(G$8,J!$A$1:$ZZ$1,0))&lt;&gt;"",INDEX(J!$A$1:$ZZ$200,MATCH($A81,J!$A$1:$A$200,0),MATCH(G$8,J!$A$1:$ZZ$1,0)),""),"")</f>
        <v>0.28866563685690744</v>
      </c>
      <c r="H81" s="45">
        <f>IFERROR(IF(INDEX(J!$A$1:$ZZ$200,MATCH($A81,J!$A$1:$A$200,0),MATCH(H$8,J!$A$1:$ZZ$1,0))&lt;&gt;"",INDEX(J!$A$1:$ZZ$200,MATCH($A81,J!$A$1:$A$200,0),MATCH(H$8,J!$A$1:$ZZ$1,0)),""),"")</f>
        <v>-0.77544182170087184</v>
      </c>
      <c r="I81" s="45">
        <f>IFERROR(IF(INDEX(J!$A$1:$ZZ$200,MATCH($A81,J!$A$1:$A$200,0),MATCH(I$8,J!$A$1:$ZZ$1,0))&lt;&gt;"",INDEX(J!$A$1:$ZZ$200,MATCH($A81,J!$A$1:$A$200,0),MATCH(I$8,J!$A$1:$ZZ$1,0)),""),"")</f>
        <v>-0.10631696698189898</v>
      </c>
      <c r="J81" s="46">
        <f>IFERROR(IF(INDEX(J!$A$1:$ZZ$200,MATCH($A81,J!$A$1:$A$200,0),MATCH(J$8,J!$A$1:$ZZ$1,0))&lt;&gt;"",INDEX(J!$A$1:$ZZ$200,MATCH($A81,J!$A$1:$A$200,0),MATCH(J$8,J!$A$1:$ZZ$1,0)),""),"")</f>
        <v>-0.44305544095030813</v>
      </c>
      <c r="K81" s="10"/>
      <c r="L81" s="43" t="str">
        <f>IF(L80&lt;&gt;"",IF(INDEX(J!$A$1:$ZZ$200,MATCH(L80+1,J!$A$1:$A$200,0),MATCH(M$8,J!$A$1:$ZZ$1,0))&lt;&gt;"",L80+1,""),"")</f>
        <v/>
      </c>
      <c r="M81" s="45" t="str">
        <f>IFERROR(IF(INDEX(J!$A$1:$ZZ$200,MATCH($A81,J!$A$1:$A$200,0),MATCH(M$8,J!$A$1:$ZZ$1,0))&lt;&gt;"",INDEX(J!$A$1:$ZZ$200,MATCH($A81,J!$A$1:$A$200,0),MATCH(M$8,J!$A$1:$ZZ$1,0)),""),"")</f>
        <v/>
      </c>
      <c r="N81" s="45" t="str">
        <f>IFERROR(IF(INDEX(J!$A$1:$ZZ$200,MATCH($A81,J!$A$1:$A$200,0),MATCH(N$8,J!$A$1:$ZZ$1,0))&lt;&gt;"",INDEX(J!$A$1:$ZZ$200,MATCH($A81,J!$A$1:$A$200,0),MATCH(N$8,J!$A$1:$ZZ$1,0)),""),"")</f>
        <v/>
      </c>
      <c r="O81" s="45" t="str">
        <f>IFERROR(IF(INDEX(J!$A$1:$ZZ$200,MATCH($A81,J!$A$1:$A$200,0),MATCH(O$8,J!$A$1:$ZZ$1,0))&lt;&gt;"",INDEX(J!$A$1:$ZZ$200,MATCH($A81,J!$A$1:$A$200,0),MATCH(O$8,J!$A$1:$ZZ$1,0)),""),"")</f>
        <v/>
      </c>
      <c r="P81" s="10"/>
      <c r="Q81" s="43">
        <f>IF(Q80&lt;&gt;"",IF(INDEX(J!$A$1:$ZZ$200,MATCH(Q80+1,J!$A$1:$A$200,0),MATCH(R$8,J!$A$1:$ZZ$1,0))&lt;&gt;"",Q80+1,""),"")</f>
        <v>2040</v>
      </c>
      <c r="R81" s="45">
        <f>IFERROR(IF(INDEX(J!$A$1:$ZZ$200,MATCH($A81,J!$A$1:$A$200,0),MATCH(R$8,J!$A$1:$ZZ$1,0))&lt;&gt;"",INDEX(J!$A$1:$ZZ$200,MATCH($A81,J!$A$1:$A$200,0),MATCH(R$8,J!$A$1:$ZZ$1,0)),""),"")</f>
        <v>1.6718183565790358E-4</v>
      </c>
      <c r="S81" s="45">
        <f>IFERROR(IF(INDEX(J!$A$1:$ZZ$200,MATCH($A81,J!$A$1:$A$200,0),MATCH(S$8,J!$A$1:$ZZ$1,0))&lt;&gt;"",INDEX(J!$A$1:$ZZ$200,MATCH($A81,J!$A$1:$A$200,0),MATCH(S$8,J!$A$1:$ZZ$1,0)),""),"")</f>
        <v>66.63608099760917</v>
      </c>
      <c r="T81" s="45">
        <f>IFERROR(IF(INDEX(J!$A$1:$ZZ$200,MATCH($A81,J!$A$1:$A$200,0),MATCH(T$8,J!$A$1:$ZZ$1,0))&lt;&gt;"",INDEX(J!$A$1:$ZZ$200,MATCH($A81,J!$A$1:$A$200,0),MATCH(T$8,J!$A$1:$ZZ$1,0)),""),"")</f>
        <v>29.221511741149719</v>
      </c>
      <c r="U81" s="45">
        <f>IFERROR(IF(INDEX(J!$A$1:$ZZ$200,MATCH($A81,J!$A$1:$A$200,0),MATCH(U$8,J!$A$1:$ZZ$1,0))&lt;&gt;"",INDEX(J!$A$1:$ZZ$200,MATCH($A81,J!$A$1:$A$200,0),MATCH(U$8,J!$A$1:$ZZ$1,0)),""),"")</f>
        <v>4.539156790576369</v>
      </c>
    </row>
    <row r="82" spans="1:21">
      <c r="A82" s="43">
        <f>IF(A81&lt;&gt;"",IF(INDEX(J!$A$1:$ZZ$200,MATCH(A81+1,J!$A$1:$A$200,0),MATCH(B$8,J!$A$1:$ZZ$1,0))&lt;&gt;"",A81+1,""),"")</f>
        <v>2041</v>
      </c>
      <c r="B82" s="44">
        <f>IFERROR(IF(INDEX(J!$A$1:$ZZ$200,MATCH($A82,J!$A$1:$A$200,0),MATCH(B$8,J!$A$1:$ZZ$1,0))&lt;&gt;"",INDEX(J!$A$1:$ZZ$200,MATCH($A82,J!$A$1:$A$200,0),MATCH(B$8,J!$A$1:$ZZ$1,0)),""),"")</f>
        <v>3211.7970600868007</v>
      </c>
      <c r="C82" s="45">
        <f>IFERROR(IF(INDEX(J!$A$1:$ZZ$200,MATCH($A82,J!$A$1:$A$200,0),MATCH(C$8,J!$A$1:$ZZ$1,0))&lt;&gt;"",INDEX(J!$A$1:$ZZ$200,MATCH($A82,J!$A$1:$A$200,0),MATCH(C$8,J!$A$1:$ZZ$1,0)),""),"")</f>
        <v>37.879878994761121</v>
      </c>
      <c r="D82" s="10"/>
      <c r="E82" s="43">
        <f>IF(E81&lt;&gt;"",IF(INDEX(J!$A$1:$ZZ$200,MATCH(E81+1,J!$A$1:$A$200,0),MATCH(F$8,J!$A$1:$ZZ$1,0))&lt;&gt;"",E81+1,""),"")</f>
        <v>2041</v>
      </c>
      <c r="F82" s="45">
        <f>IFERROR(IF(INDEX(J!$A$1:$ZZ$200,MATCH($A82,J!$A$1:$A$200,0),MATCH(F$8,J!$A$1:$ZZ$1,0))&lt;&gt;"",INDEX(J!$A$1:$ZZ$200,MATCH($A82,J!$A$1:$A$200,0),MATCH(F$8,J!$A$1:$ZZ$1,0)),""),"")</f>
        <v>-1.0510808976903336</v>
      </c>
      <c r="G82" s="45">
        <f>IFERROR(IF(INDEX(J!$A$1:$ZZ$200,MATCH($A82,J!$A$1:$A$200,0),MATCH(G$8,J!$A$1:$ZZ$1,0))&lt;&gt;"",INDEX(J!$A$1:$ZZ$200,MATCH($A82,J!$A$1:$A$200,0),MATCH(G$8,J!$A$1:$ZZ$1,0)),""),"")</f>
        <v>0.28568750196682097</v>
      </c>
      <c r="H82" s="45">
        <f>IFERROR(IF(INDEX(J!$A$1:$ZZ$200,MATCH($A82,J!$A$1:$A$200,0),MATCH(H$8,J!$A$1:$ZZ$1,0))&lt;&gt;"",INDEX(J!$A$1:$ZZ$200,MATCH($A82,J!$A$1:$A$200,0),MATCH(H$8,J!$A$1:$ZZ$1,0)),""),"")</f>
        <v>-0.77266837813440015</v>
      </c>
      <c r="I82" s="45">
        <f>IFERROR(IF(INDEX(J!$A$1:$ZZ$200,MATCH($A82,J!$A$1:$A$200,0),MATCH(I$8,J!$A$1:$ZZ$1,0))&lt;&gt;"",INDEX(J!$A$1:$ZZ$200,MATCH($A82,J!$A$1:$A$200,0),MATCH(I$8,J!$A$1:$ZZ$1,0)),""),"")</f>
        <v>-0.11351603739868774</v>
      </c>
      <c r="J82" s="46">
        <f>IFERROR(IF(INDEX(J!$A$1:$ZZ$200,MATCH($A82,J!$A$1:$A$200,0),MATCH(J$8,J!$A$1:$ZZ$1,0))&lt;&gt;"",INDEX(J!$A$1:$ZZ$200,MATCH($A82,J!$A$1:$A$200,0),MATCH(J$8,J!$A$1:$ZZ$1,0)),""),"")</f>
        <v>-0.45058398412406686</v>
      </c>
      <c r="K82" s="10"/>
      <c r="L82" s="43" t="str">
        <f>IF(L81&lt;&gt;"",IF(INDEX(J!$A$1:$ZZ$200,MATCH(L81+1,J!$A$1:$A$200,0),MATCH(M$8,J!$A$1:$ZZ$1,0))&lt;&gt;"",L81+1,""),"")</f>
        <v/>
      </c>
      <c r="M82" s="45" t="str">
        <f>IFERROR(IF(INDEX(J!$A$1:$ZZ$200,MATCH($A82,J!$A$1:$A$200,0),MATCH(M$8,J!$A$1:$ZZ$1,0))&lt;&gt;"",INDEX(J!$A$1:$ZZ$200,MATCH($A82,J!$A$1:$A$200,0),MATCH(M$8,J!$A$1:$ZZ$1,0)),""),"")</f>
        <v/>
      </c>
      <c r="N82" s="45" t="str">
        <f>IFERROR(IF(INDEX(J!$A$1:$ZZ$200,MATCH($A82,J!$A$1:$A$200,0),MATCH(N$8,J!$A$1:$ZZ$1,0))&lt;&gt;"",INDEX(J!$A$1:$ZZ$200,MATCH($A82,J!$A$1:$A$200,0),MATCH(N$8,J!$A$1:$ZZ$1,0)),""),"")</f>
        <v/>
      </c>
      <c r="O82" s="45" t="str">
        <f>IFERROR(IF(INDEX(J!$A$1:$ZZ$200,MATCH($A82,J!$A$1:$A$200,0),MATCH(O$8,J!$A$1:$ZZ$1,0))&lt;&gt;"",INDEX(J!$A$1:$ZZ$200,MATCH($A82,J!$A$1:$A$200,0),MATCH(O$8,J!$A$1:$ZZ$1,0)),""),"")</f>
        <v/>
      </c>
      <c r="P82" s="10"/>
      <c r="Q82" s="43">
        <f>IF(Q81&lt;&gt;"",IF(INDEX(J!$A$1:$ZZ$200,MATCH(Q81+1,J!$A$1:$A$200,0),MATCH(R$8,J!$A$1:$ZZ$1,0))&lt;&gt;"",Q81+1,""),"")</f>
        <v>2041</v>
      </c>
      <c r="R82" s="45">
        <f>IFERROR(IF(INDEX(J!$A$1:$ZZ$200,MATCH($A82,J!$A$1:$A$200,0),MATCH(R$8,J!$A$1:$ZZ$1,0))&lt;&gt;"",INDEX(J!$A$1:$ZZ$200,MATCH($A82,J!$A$1:$A$200,0),MATCH(R$8,J!$A$1:$ZZ$1,0)),""),"")</f>
        <v>1.4545802838916713E-4</v>
      </c>
      <c r="S82" s="45">
        <f>IFERROR(IF(INDEX(J!$A$1:$ZZ$200,MATCH($A82,J!$A$1:$A$200,0),MATCH(S$8,J!$A$1:$ZZ$1,0))&lt;&gt;"",INDEX(J!$A$1:$ZZ$200,MATCH($A82,J!$A$1:$A$200,0),MATCH(S$8,J!$A$1:$ZZ$1,0)),""),"")</f>
        <v>66.919224740273322</v>
      </c>
      <c r="T82" s="45">
        <f>IFERROR(IF(INDEX(J!$A$1:$ZZ$200,MATCH($A82,J!$A$1:$A$200,0),MATCH(T$8,J!$A$1:$ZZ$1,0))&lt;&gt;"",INDEX(J!$A$1:$ZZ$200,MATCH($A82,J!$A$1:$A$200,0),MATCH(T$8,J!$A$1:$ZZ$1,0)),""),"")</f>
        <v>28.602934415865843</v>
      </c>
      <c r="U82" s="45">
        <f>IFERROR(IF(INDEX(J!$A$1:$ZZ$200,MATCH($A82,J!$A$1:$A$200,0),MATCH(U$8,J!$A$1:$ZZ$1,0))&lt;&gt;"",INDEX(J!$A$1:$ZZ$200,MATCH($A82,J!$A$1:$A$200,0),MATCH(U$8,J!$A$1:$ZZ$1,0)),""),"")</f>
        <v>4.4113448048571176</v>
      </c>
    </row>
    <row r="83" spans="1:21">
      <c r="A83" s="43">
        <f>IF(A82&lt;&gt;"",IF(INDEX(J!$A$1:$ZZ$200,MATCH(A82+1,J!$A$1:$A$200,0),MATCH(B$8,J!$A$1:$ZZ$1,0))&lt;&gt;"",A82+1,""),"")</f>
        <v>2042</v>
      </c>
      <c r="B83" s="44">
        <f>IFERROR(IF(INDEX(J!$A$1:$ZZ$200,MATCH($A83,J!$A$1:$A$200,0),MATCH(B$8,J!$A$1:$ZZ$1,0))&lt;&gt;"",INDEX(J!$A$1:$ZZ$200,MATCH($A83,J!$A$1:$A$200,0),MATCH(B$8,J!$A$1:$ZZ$1,0)),""),"")</f>
        <v>3214.9202412057662</v>
      </c>
      <c r="C83" s="45">
        <f>IFERROR(IF(INDEX(J!$A$1:$ZZ$200,MATCH($A83,J!$A$1:$A$200,0),MATCH(C$8,J!$A$1:$ZZ$1,0))&lt;&gt;"",INDEX(J!$A$1:$ZZ$200,MATCH($A83,J!$A$1:$A$200,0),MATCH(C$8,J!$A$1:$ZZ$1,0)),""),"")</f>
        <v>37.948401184229198</v>
      </c>
      <c r="D83" s="10"/>
      <c r="E83" s="43">
        <f>IF(E82&lt;&gt;"",IF(INDEX(J!$A$1:$ZZ$200,MATCH(E82+1,J!$A$1:$A$200,0),MATCH(F$8,J!$A$1:$ZZ$1,0))&lt;&gt;"",E82+1,""),"")</f>
        <v>2042</v>
      </c>
      <c r="F83" s="45">
        <f>IFERROR(IF(INDEX(J!$A$1:$ZZ$200,MATCH($A83,J!$A$1:$A$200,0),MATCH(F$8,J!$A$1:$ZZ$1,0))&lt;&gt;"",INDEX(J!$A$1:$ZZ$200,MATCH($A83,J!$A$1:$A$200,0),MATCH(F$8,J!$A$1:$ZZ$1,0)),""),"")</f>
        <v>-1.102005042431863</v>
      </c>
      <c r="G83" s="45">
        <f>IFERROR(IF(INDEX(J!$A$1:$ZZ$200,MATCH($A83,J!$A$1:$A$200,0),MATCH(G$8,J!$A$1:$ZZ$1,0))&lt;&gt;"",INDEX(J!$A$1:$ZZ$200,MATCH($A83,J!$A$1:$A$200,0),MATCH(G$8,J!$A$1:$ZZ$1,0)),""),"")</f>
        <v>0.28327028645934305</v>
      </c>
      <c r="H83" s="45">
        <f>IFERROR(IF(INDEX(J!$A$1:$ZZ$200,MATCH($A83,J!$A$1:$A$200,0),MATCH(H$8,J!$A$1:$ZZ$1,0))&lt;&gt;"",INDEX(J!$A$1:$ZZ$200,MATCH($A83,J!$A$1:$A$200,0),MATCH(H$8,J!$A$1:$ZZ$1,0)),""),"")</f>
        <v>-0.81070829110567211</v>
      </c>
      <c r="I83" s="45">
        <f>IFERROR(IF(INDEX(J!$A$1:$ZZ$200,MATCH($A83,J!$A$1:$A$200,0),MATCH(I$8,J!$A$1:$ZZ$1,0))&lt;&gt;"",INDEX(J!$A$1:$ZZ$200,MATCH($A83,J!$A$1:$A$200,0),MATCH(I$8,J!$A$1:$ZZ$1,0)),""),"")</f>
        <v>-0.12038963219364973</v>
      </c>
      <c r="J83" s="46">
        <f>IFERROR(IF(INDEX(J!$A$1:$ZZ$200,MATCH($A83,J!$A$1:$A$200,0),MATCH(J$8,J!$A$1:$ZZ$1,0))&lt;&gt;"",INDEX(J!$A$1:$ZZ$200,MATCH($A83,J!$A$1:$A$200,0),MATCH(J$8,J!$A$1:$ZZ$1,0)),""),"")</f>
        <v>-0.45417740559188424</v>
      </c>
      <c r="K83" s="10"/>
      <c r="L83" s="43" t="str">
        <f>IF(L82&lt;&gt;"",IF(INDEX(J!$A$1:$ZZ$200,MATCH(L82+1,J!$A$1:$A$200,0),MATCH(M$8,J!$A$1:$ZZ$1,0))&lt;&gt;"",L82+1,""),"")</f>
        <v/>
      </c>
      <c r="M83" s="45" t="str">
        <f>IFERROR(IF(INDEX(J!$A$1:$ZZ$200,MATCH($A83,J!$A$1:$A$200,0),MATCH(M$8,J!$A$1:$ZZ$1,0))&lt;&gt;"",INDEX(J!$A$1:$ZZ$200,MATCH($A83,J!$A$1:$A$200,0),MATCH(M$8,J!$A$1:$ZZ$1,0)),""),"")</f>
        <v/>
      </c>
      <c r="N83" s="45" t="str">
        <f>IFERROR(IF(INDEX(J!$A$1:$ZZ$200,MATCH($A83,J!$A$1:$A$200,0),MATCH(N$8,J!$A$1:$ZZ$1,0))&lt;&gt;"",INDEX(J!$A$1:$ZZ$200,MATCH($A83,J!$A$1:$A$200,0),MATCH(N$8,J!$A$1:$ZZ$1,0)),""),"")</f>
        <v/>
      </c>
      <c r="O83" s="45" t="str">
        <f>IFERROR(IF(INDEX(J!$A$1:$ZZ$200,MATCH($A83,J!$A$1:$A$200,0),MATCH(O$8,J!$A$1:$ZZ$1,0))&lt;&gt;"",INDEX(J!$A$1:$ZZ$200,MATCH($A83,J!$A$1:$A$200,0),MATCH(O$8,J!$A$1:$ZZ$1,0)),""),"")</f>
        <v/>
      </c>
      <c r="P83" s="10"/>
      <c r="Q83" s="43">
        <f>IF(Q82&lt;&gt;"",IF(INDEX(J!$A$1:$ZZ$200,MATCH(Q82+1,J!$A$1:$A$200,0),MATCH(R$8,J!$A$1:$ZZ$1,0))&lt;&gt;"",Q82+1,""),"")</f>
        <v>2042</v>
      </c>
      <c r="R83" s="45">
        <f>IFERROR(IF(INDEX(J!$A$1:$ZZ$200,MATCH($A83,J!$A$1:$A$200,0),MATCH(R$8,J!$A$1:$ZZ$1,0))&lt;&gt;"",INDEX(J!$A$1:$ZZ$200,MATCH($A83,J!$A$1:$A$200,0),MATCH(R$8,J!$A$1:$ZZ$1,0)),""),"")</f>
        <v>1.2526291062485705E-4</v>
      </c>
      <c r="S83" s="45">
        <f>IFERROR(IF(INDEX(J!$A$1:$ZZ$200,MATCH($A83,J!$A$1:$A$200,0),MATCH(S$8,J!$A$1:$ZZ$1,0))&lt;&gt;"",INDEX(J!$A$1:$ZZ$200,MATCH($A83,J!$A$1:$A$200,0),MATCH(S$8,J!$A$1:$ZZ$1,0)),""),"")</f>
        <v>67.10765883752164</v>
      </c>
      <c r="T83" s="45">
        <f>IFERROR(IF(INDEX(J!$A$1:$ZZ$200,MATCH($A83,J!$A$1:$A$200,0),MATCH(T$8,J!$A$1:$ZZ$1,0))&lt;&gt;"",INDEX(J!$A$1:$ZZ$200,MATCH($A83,J!$A$1:$A$200,0),MATCH(T$8,J!$A$1:$ZZ$1,0)),""),"")</f>
        <v>28.012338119445715</v>
      </c>
      <c r="U83" s="45">
        <f>IFERROR(IF(INDEX(J!$A$1:$ZZ$200,MATCH($A83,J!$A$1:$A$200,0),MATCH(U$8,J!$A$1:$ZZ$1,0))&lt;&gt;"",INDEX(J!$A$1:$ZZ$200,MATCH($A83,J!$A$1:$A$200,0),MATCH(U$8,J!$A$1:$ZZ$1,0)),""),"")</f>
        <v>4.2805602810100272</v>
      </c>
    </row>
    <row r="84" spans="1:21">
      <c r="A84" s="43">
        <f>IF(A83&lt;&gt;"",IF(INDEX(J!$A$1:$ZZ$200,MATCH(A83+1,J!$A$1:$A$200,0),MATCH(B$8,J!$A$1:$ZZ$1,0))&lt;&gt;"",A83+1,""),"")</f>
        <v>2043</v>
      </c>
      <c r="B84" s="44">
        <f>IFERROR(IF(INDEX(J!$A$1:$ZZ$200,MATCH($A84,J!$A$1:$A$200,0),MATCH(B$8,J!$A$1:$ZZ$1,0))&lt;&gt;"",INDEX(J!$A$1:$ZZ$200,MATCH($A84,J!$A$1:$A$200,0),MATCH(B$8,J!$A$1:$ZZ$1,0)),""),"")</f>
        <v>3220.371648110432</v>
      </c>
      <c r="C84" s="45">
        <f>IFERROR(IF(INDEX(J!$A$1:$ZZ$200,MATCH($A84,J!$A$1:$A$200,0),MATCH(C$8,J!$A$1:$ZZ$1,0))&lt;&gt;"",INDEX(J!$A$1:$ZZ$200,MATCH($A84,J!$A$1:$A$200,0),MATCH(C$8,J!$A$1:$ZZ$1,0)),""),"")</f>
        <v>38.047419667896548</v>
      </c>
      <c r="D84" s="10"/>
      <c r="E84" s="43">
        <f>IF(E83&lt;&gt;"",IF(INDEX(J!$A$1:$ZZ$200,MATCH(E83+1,J!$A$1:$A$200,0),MATCH(F$8,J!$A$1:$ZZ$1,0))&lt;&gt;"",E83+1,""),"")</f>
        <v>2043</v>
      </c>
      <c r="F84" s="45">
        <f>IFERROR(IF(INDEX(J!$A$1:$ZZ$200,MATCH($A84,J!$A$1:$A$200,0),MATCH(F$8,J!$A$1:$ZZ$1,0))&lt;&gt;"",INDEX(J!$A$1:$ZZ$200,MATCH($A84,J!$A$1:$A$200,0),MATCH(F$8,J!$A$1:$ZZ$1,0)),""),"")</f>
        <v>-1.0868038830370654</v>
      </c>
      <c r="G84" s="45">
        <f>IFERROR(IF(INDEX(J!$A$1:$ZZ$200,MATCH($A84,J!$A$1:$A$200,0),MATCH(G$8,J!$A$1:$ZZ$1,0))&lt;&gt;"",INDEX(J!$A$1:$ZZ$200,MATCH($A84,J!$A$1:$A$200,0),MATCH(G$8,J!$A$1:$ZZ$1,0)),""),"")</f>
        <v>0.28142692711561584</v>
      </c>
      <c r="H84" s="45">
        <f>IFERROR(IF(INDEX(J!$A$1:$ZZ$200,MATCH($A84,J!$A$1:$A$200,0),MATCH(H$8,J!$A$1:$ZZ$1,0))&lt;&gt;"",INDEX(J!$A$1:$ZZ$200,MATCH($A84,J!$A$1:$A$200,0),MATCH(H$8,J!$A$1:$ZZ$1,0)),""),"")</f>
        <v>-0.79661508697458661</v>
      </c>
      <c r="I84" s="45">
        <f>IFERROR(IF(INDEX(J!$A$1:$ZZ$200,MATCH($A84,J!$A$1:$A$200,0),MATCH(I$8,J!$A$1:$ZZ$1,0))&lt;&gt;"",INDEX(J!$A$1:$ZZ$200,MATCH($A84,J!$A$1:$A$200,0),MATCH(I$8,J!$A$1:$ZZ$1,0)),""),"")</f>
        <v>-0.12871210058603988</v>
      </c>
      <c r="J84" s="46">
        <f>IFERROR(IF(INDEX(J!$A$1:$ZZ$200,MATCH($A84,J!$A$1:$A$200,0),MATCH(J$8,J!$A$1:$ZZ$1,0))&lt;&gt;"",INDEX(J!$A$1:$ZZ$200,MATCH($A84,J!$A$1:$A$200,0),MATCH(J$8,J!$A$1:$ZZ$1,0)),""),"")</f>
        <v>-0.44290362259205479</v>
      </c>
      <c r="K84" s="10"/>
      <c r="L84" s="43" t="str">
        <f>IF(L83&lt;&gt;"",IF(INDEX(J!$A$1:$ZZ$200,MATCH(L83+1,J!$A$1:$A$200,0),MATCH(M$8,J!$A$1:$ZZ$1,0))&lt;&gt;"",L83+1,""),"")</f>
        <v/>
      </c>
      <c r="M84" s="45" t="str">
        <f>IFERROR(IF(INDEX(J!$A$1:$ZZ$200,MATCH($A84,J!$A$1:$A$200,0),MATCH(M$8,J!$A$1:$ZZ$1,0))&lt;&gt;"",INDEX(J!$A$1:$ZZ$200,MATCH($A84,J!$A$1:$A$200,0),MATCH(M$8,J!$A$1:$ZZ$1,0)),""),"")</f>
        <v/>
      </c>
      <c r="N84" s="45" t="str">
        <f>IFERROR(IF(INDEX(J!$A$1:$ZZ$200,MATCH($A84,J!$A$1:$A$200,0),MATCH(N$8,J!$A$1:$ZZ$1,0))&lt;&gt;"",INDEX(J!$A$1:$ZZ$200,MATCH($A84,J!$A$1:$A$200,0),MATCH(N$8,J!$A$1:$ZZ$1,0)),""),"")</f>
        <v/>
      </c>
      <c r="O84" s="45" t="str">
        <f>IFERROR(IF(INDEX(J!$A$1:$ZZ$200,MATCH($A84,J!$A$1:$A$200,0),MATCH(O$8,J!$A$1:$ZZ$1,0))&lt;&gt;"",INDEX(J!$A$1:$ZZ$200,MATCH($A84,J!$A$1:$A$200,0),MATCH(O$8,J!$A$1:$ZZ$1,0)),""),"")</f>
        <v/>
      </c>
      <c r="P84" s="10"/>
      <c r="Q84" s="43">
        <f>IF(Q83&lt;&gt;"",IF(INDEX(J!$A$1:$ZZ$200,MATCH(Q83+1,J!$A$1:$A$200,0),MATCH(R$8,J!$A$1:$ZZ$1,0))&lt;&gt;"",Q83+1,""),"")</f>
        <v>2043</v>
      </c>
      <c r="R84" s="45">
        <f>IFERROR(IF(INDEX(J!$A$1:$ZZ$200,MATCH($A84,J!$A$1:$A$200,0),MATCH(R$8,J!$A$1:$ZZ$1,0))&lt;&gt;"",INDEX(J!$A$1:$ZZ$200,MATCH($A84,J!$A$1:$A$200,0),MATCH(R$8,J!$A$1:$ZZ$1,0)),""),"")</f>
        <v>1.0826057393579225E-4</v>
      </c>
      <c r="S84" s="45">
        <f>IFERROR(IF(INDEX(J!$A$1:$ZZ$200,MATCH($A84,J!$A$1:$A$200,0),MATCH(S$8,J!$A$1:$ZZ$1,0))&lt;&gt;"",INDEX(J!$A$1:$ZZ$200,MATCH($A84,J!$A$1:$A$200,0),MATCH(S$8,J!$A$1:$ZZ$1,0)),""),"")</f>
        <v>67.277673189241</v>
      </c>
      <c r="T84" s="45">
        <f>IFERROR(IF(INDEX(J!$A$1:$ZZ$200,MATCH($A84,J!$A$1:$A$200,0),MATCH(T$8,J!$A$1:$ZZ$1,0))&lt;&gt;"",INDEX(J!$A$1:$ZZ$200,MATCH($A84,J!$A$1:$A$200,0),MATCH(T$8,J!$A$1:$ZZ$1,0)),""),"")</f>
        <v>27.385428255016173</v>
      </c>
      <c r="U84" s="45">
        <f>IFERROR(IF(INDEX(J!$A$1:$ZZ$200,MATCH($A84,J!$A$1:$A$200,0),MATCH(U$8,J!$A$1:$ZZ$1,0))&lt;&gt;"",INDEX(J!$A$1:$ZZ$200,MATCH($A84,J!$A$1:$A$200,0),MATCH(U$8,J!$A$1:$ZZ$1,0)),""),"")</f>
        <v>4.1628780743930189</v>
      </c>
    </row>
    <row r="85" spans="1:21">
      <c r="A85" s="43">
        <f>IF(A84&lt;&gt;"",IF(INDEX(J!$A$1:$ZZ$200,MATCH(A84+1,J!$A$1:$A$200,0),MATCH(B$8,J!$A$1:$ZZ$1,0))&lt;&gt;"",A84+1,""),"")</f>
        <v>2044</v>
      </c>
      <c r="B85" s="44">
        <f>IFERROR(IF(INDEX(J!$A$1:$ZZ$200,MATCH($A85,J!$A$1:$A$200,0),MATCH(B$8,J!$A$1:$ZZ$1,0))&lt;&gt;"",INDEX(J!$A$1:$ZZ$200,MATCH($A85,J!$A$1:$A$200,0),MATCH(B$8,J!$A$1:$ZZ$1,0)),""),"")</f>
        <v>3226.1257575563109</v>
      </c>
      <c r="C85" s="45">
        <f>IFERROR(IF(INDEX(J!$A$1:$ZZ$200,MATCH($A85,J!$A$1:$A$200,0),MATCH(C$8,J!$A$1:$ZZ$1,0))&lt;&gt;"",INDEX(J!$A$1:$ZZ$200,MATCH($A85,J!$A$1:$A$200,0),MATCH(C$8,J!$A$1:$ZZ$1,0)),""),"")</f>
        <v>38.152860437124282</v>
      </c>
      <c r="D85" s="10"/>
      <c r="E85" s="43">
        <f>IF(E84&lt;&gt;"",IF(INDEX(J!$A$1:$ZZ$200,MATCH(E84+1,J!$A$1:$A$200,0),MATCH(F$8,J!$A$1:$ZZ$1,0))&lt;&gt;"",E84+1,""),"")</f>
        <v>2044</v>
      </c>
      <c r="F85" s="45">
        <f>IFERROR(IF(INDEX(J!$A$1:$ZZ$200,MATCH($A85,J!$A$1:$A$200,0),MATCH(F$8,J!$A$1:$ZZ$1,0))&lt;&gt;"",INDEX(J!$A$1:$ZZ$200,MATCH($A85,J!$A$1:$A$200,0),MATCH(F$8,J!$A$1:$ZZ$1,0)),""),"")</f>
        <v>-1.1121213685456297</v>
      </c>
      <c r="G85" s="45">
        <f>IFERROR(IF(INDEX(J!$A$1:$ZZ$200,MATCH($A85,J!$A$1:$A$200,0),MATCH(G$8,J!$A$1:$ZZ$1,0))&lt;&gt;"",INDEX(J!$A$1:$ZZ$200,MATCH($A85,J!$A$1:$A$200,0),MATCH(G$8,J!$A$1:$ZZ$1,0)),""),"")</f>
        <v>0.27973741074710334</v>
      </c>
      <c r="H85" s="45">
        <f>IFERROR(IF(INDEX(J!$A$1:$ZZ$200,MATCH($A85,J!$A$1:$A$200,0),MATCH(H$8,J!$A$1:$ZZ$1,0))&lt;&gt;"",INDEX(J!$A$1:$ZZ$200,MATCH($A85,J!$A$1:$A$200,0),MATCH(H$8,J!$A$1:$ZZ$1,0)),""),"")</f>
        <v>-0.80502943546712491</v>
      </c>
      <c r="I85" s="45">
        <f>IFERROR(IF(INDEX(J!$A$1:$ZZ$200,MATCH($A85,J!$A$1:$A$200,0),MATCH(I$8,J!$A$1:$ZZ$1,0))&lt;&gt;"",INDEX(J!$A$1:$ZZ$200,MATCH($A85,J!$A$1:$A$200,0),MATCH(I$8,J!$A$1:$ZZ$1,0)),""),"")</f>
        <v>-0.13675525697570948</v>
      </c>
      <c r="J85" s="46">
        <f>IFERROR(IF(INDEX(J!$A$1:$ZZ$200,MATCH($A85,J!$A$1:$A$200,0),MATCH(J$8,J!$A$1:$ZZ$1,0))&lt;&gt;"",INDEX(J!$A$1:$ZZ$200,MATCH($A85,J!$A$1:$A$200,0),MATCH(J$8,J!$A$1:$ZZ$1,0)),""),"")</f>
        <v>-0.45007408684989869</v>
      </c>
      <c r="K85" s="10"/>
      <c r="L85" s="43" t="str">
        <f>IF(L84&lt;&gt;"",IF(INDEX(J!$A$1:$ZZ$200,MATCH(L84+1,J!$A$1:$A$200,0),MATCH(M$8,J!$A$1:$ZZ$1,0))&lt;&gt;"",L84+1,""),"")</f>
        <v/>
      </c>
      <c r="M85" s="45" t="str">
        <f>IFERROR(IF(INDEX(J!$A$1:$ZZ$200,MATCH($A85,J!$A$1:$A$200,0),MATCH(M$8,J!$A$1:$ZZ$1,0))&lt;&gt;"",INDEX(J!$A$1:$ZZ$200,MATCH($A85,J!$A$1:$A$200,0),MATCH(M$8,J!$A$1:$ZZ$1,0)),""),"")</f>
        <v/>
      </c>
      <c r="N85" s="45" t="str">
        <f>IFERROR(IF(INDEX(J!$A$1:$ZZ$200,MATCH($A85,J!$A$1:$A$200,0),MATCH(N$8,J!$A$1:$ZZ$1,0))&lt;&gt;"",INDEX(J!$A$1:$ZZ$200,MATCH($A85,J!$A$1:$A$200,0),MATCH(N$8,J!$A$1:$ZZ$1,0)),""),"")</f>
        <v/>
      </c>
      <c r="O85" s="45" t="str">
        <f>IFERROR(IF(INDEX(J!$A$1:$ZZ$200,MATCH($A85,J!$A$1:$A$200,0),MATCH(O$8,J!$A$1:$ZZ$1,0))&lt;&gt;"",INDEX(J!$A$1:$ZZ$200,MATCH($A85,J!$A$1:$A$200,0),MATCH(O$8,J!$A$1:$ZZ$1,0)),""),"")</f>
        <v/>
      </c>
      <c r="P85" s="10"/>
      <c r="Q85" s="43">
        <f>IF(Q84&lt;&gt;"",IF(INDEX(J!$A$1:$ZZ$200,MATCH(Q84+1,J!$A$1:$A$200,0),MATCH(R$8,J!$A$1:$ZZ$1,0))&lt;&gt;"",Q84+1,""),"")</f>
        <v>2044</v>
      </c>
      <c r="R85" s="45">
        <f>IFERROR(IF(INDEX(J!$A$1:$ZZ$200,MATCH($A85,J!$A$1:$A$200,0),MATCH(R$8,J!$A$1:$ZZ$1,0))&lt;&gt;"",INDEX(J!$A$1:$ZZ$200,MATCH($A85,J!$A$1:$A$200,0),MATCH(R$8,J!$A$1:$ZZ$1,0)),""),"")</f>
        <v>9.2838459800881337E-5</v>
      </c>
      <c r="S85" s="45">
        <f>IFERROR(IF(INDEX(J!$A$1:$ZZ$200,MATCH($A85,J!$A$1:$A$200,0),MATCH(S$8,J!$A$1:$ZZ$1,0))&lt;&gt;"",INDEX(J!$A$1:$ZZ$200,MATCH($A85,J!$A$1:$A$200,0),MATCH(S$8,J!$A$1:$ZZ$1,0)),""),"")</f>
        <v>67.403008280902782</v>
      </c>
      <c r="T85" s="45">
        <f>IFERROR(IF(INDEX(J!$A$1:$ZZ$200,MATCH($A85,J!$A$1:$A$200,0),MATCH(T$8,J!$A$1:$ZZ$1,0))&lt;&gt;"",INDEX(J!$A$1:$ZZ$200,MATCH($A85,J!$A$1:$A$200,0),MATCH(T$8,J!$A$1:$ZZ$1,0)),""),"")</f>
        <v>26.744860606906059</v>
      </c>
      <c r="U85" s="45">
        <f>IFERROR(IF(INDEX(J!$A$1:$ZZ$200,MATCH($A85,J!$A$1:$A$200,0),MATCH(U$8,J!$A$1:$ZZ$1,0))&lt;&gt;"",INDEX(J!$A$1:$ZZ$200,MATCH($A85,J!$A$1:$A$200,0),MATCH(U$8,J!$A$1:$ZZ$1,0)),""),"")</f>
        <v>4.044623926521691</v>
      </c>
    </row>
    <row r="86" spans="1:21">
      <c r="A86" s="43">
        <f>IF(A85&lt;&gt;"",IF(INDEX(J!$A$1:$ZZ$200,MATCH(A85+1,J!$A$1:$A$200,0),MATCH(B$8,J!$A$1:$ZZ$1,0))&lt;&gt;"",A85+1,""),"")</f>
        <v>2045</v>
      </c>
      <c r="B86" s="44">
        <f>IFERROR(IF(INDEX(J!$A$1:$ZZ$200,MATCH($A86,J!$A$1:$A$200,0),MATCH(B$8,J!$A$1:$ZZ$1,0))&lt;&gt;"",INDEX(J!$A$1:$ZZ$200,MATCH($A86,J!$A$1:$A$200,0),MATCH(B$8,J!$A$1:$ZZ$1,0)),""),"")</f>
        <v>3230.5843964374885</v>
      </c>
      <c r="C86" s="45">
        <f>IFERROR(IF(INDEX(J!$A$1:$ZZ$200,MATCH($A86,J!$A$1:$A$200,0),MATCH(C$8,J!$A$1:$ZZ$1,0))&lt;&gt;"",INDEX(J!$A$1:$ZZ$200,MATCH($A86,J!$A$1:$A$200,0),MATCH(C$8,J!$A$1:$ZZ$1,0)),""),"")</f>
        <v>38.245617897575798</v>
      </c>
      <c r="D86" s="10"/>
      <c r="E86" s="43">
        <f>IF(E85&lt;&gt;"",IF(INDEX(J!$A$1:$ZZ$200,MATCH(E85+1,J!$A$1:$A$200,0),MATCH(F$8,J!$A$1:$ZZ$1,0))&lt;&gt;"",E85+1,""),"")</f>
        <v>2045</v>
      </c>
      <c r="F86" s="45">
        <f>IFERROR(IF(INDEX(J!$A$1:$ZZ$200,MATCH($A86,J!$A$1:$A$200,0),MATCH(F$8,J!$A$1:$ZZ$1,0))&lt;&gt;"",INDEX(J!$A$1:$ZZ$200,MATCH($A86,J!$A$1:$A$200,0),MATCH(F$8,J!$A$1:$ZZ$1,0)),""),"")</f>
        <v>-1.1623244213397039</v>
      </c>
      <c r="G86" s="45">
        <f>IFERROR(IF(INDEX(J!$A$1:$ZZ$200,MATCH($A86,J!$A$1:$A$200,0),MATCH(G$8,J!$A$1:$ZZ$1,0))&lt;&gt;"",INDEX(J!$A$1:$ZZ$200,MATCH($A86,J!$A$1:$A$200,0),MATCH(G$8,J!$A$1:$ZZ$1,0)),""),"")</f>
        <v>0.27852576863602674</v>
      </c>
      <c r="H86" s="45">
        <f>IFERROR(IF(INDEX(J!$A$1:$ZZ$200,MATCH($A86,J!$A$1:$A$200,0),MATCH(H$8,J!$A$1:$ZZ$1,0))&lt;&gt;"",INDEX(J!$A$1:$ZZ$200,MATCH($A86,J!$A$1:$A$200,0),MATCH(H$8,J!$A$1:$ZZ$1,0)),""),"")</f>
        <v>-0.84016786133242438</v>
      </c>
      <c r="I86" s="45">
        <f>IFERROR(IF(INDEX(J!$A$1:$ZZ$200,MATCH($A86,J!$A$1:$A$200,0),MATCH(I$8,J!$A$1:$ZZ$1,0))&lt;&gt;"",INDEX(J!$A$1:$ZZ$200,MATCH($A86,J!$A$1:$A$200,0),MATCH(I$8,J!$A$1:$ZZ$1,0)),""),"")</f>
        <v>-0.14258923805426205</v>
      </c>
      <c r="J86" s="46">
        <f>IFERROR(IF(INDEX(J!$A$1:$ZZ$200,MATCH($A86,J!$A$1:$A$200,0),MATCH(J$8,J!$A$1:$ZZ$1,0))&lt;&gt;"",INDEX(J!$A$1:$ZZ$200,MATCH($A86,J!$A$1:$A$200,0),MATCH(J$8,J!$A$1:$ZZ$1,0)),""),"")</f>
        <v>-0.45809309058904435</v>
      </c>
      <c r="K86" s="10"/>
      <c r="L86" s="43" t="str">
        <f>IF(L85&lt;&gt;"",IF(INDEX(J!$A$1:$ZZ$200,MATCH(L85+1,J!$A$1:$A$200,0),MATCH(M$8,J!$A$1:$ZZ$1,0))&lt;&gt;"",L85+1,""),"")</f>
        <v/>
      </c>
      <c r="M86" s="45" t="str">
        <f>IFERROR(IF(INDEX(J!$A$1:$ZZ$200,MATCH($A86,J!$A$1:$A$200,0),MATCH(M$8,J!$A$1:$ZZ$1,0))&lt;&gt;"",INDEX(J!$A$1:$ZZ$200,MATCH($A86,J!$A$1:$A$200,0),MATCH(M$8,J!$A$1:$ZZ$1,0)),""),"")</f>
        <v/>
      </c>
      <c r="N86" s="45" t="str">
        <f>IFERROR(IF(INDEX(J!$A$1:$ZZ$200,MATCH($A86,J!$A$1:$A$200,0),MATCH(N$8,J!$A$1:$ZZ$1,0))&lt;&gt;"",INDEX(J!$A$1:$ZZ$200,MATCH($A86,J!$A$1:$A$200,0),MATCH(N$8,J!$A$1:$ZZ$1,0)),""),"")</f>
        <v/>
      </c>
      <c r="O86" s="45" t="str">
        <f>IFERROR(IF(INDEX(J!$A$1:$ZZ$200,MATCH($A86,J!$A$1:$A$200,0),MATCH(O$8,J!$A$1:$ZZ$1,0))&lt;&gt;"",INDEX(J!$A$1:$ZZ$200,MATCH($A86,J!$A$1:$A$200,0),MATCH(O$8,J!$A$1:$ZZ$1,0)),""),"")</f>
        <v/>
      </c>
      <c r="P86" s="10"/>
      <c r="Q86" s="43">
        <f>IF(Q85&lt;&gt;"",IF(INDEX(J!$A$1:$ZZ$200,MATCH(Q85+1,J!$A$1:$A$200,0),MATCH(R$8,J!$A$1:$ZZ$1,0))&lt;&gt;"",Q85+1,""),"")</f>
        <v>2045</v>
      </c>
      <c r="R86" s="45">
        <f>IFERROR(IF(INDEX(J!$A$1:$ZZ$200,MATCH($A86,J!$A$1:$A$200,0),MATCH(R$8,J!$A$1:$ZZ$1,0))&lt;&gt;"",INDEX(J!$A$1:$ZZ$200,MATCH($A86,J!$A$1:$A$200,0),MATCH(R$8,J!$A$1:$ZZ$1,0)),""),"")</f>
        <v>8.9065831413170951E-5</v>
      </c>
      <c r="S86" s="45">
        <f>IFERROR(IF(INDEX(J!$A$1:$ZZ$200,MATCH($A86,J!$A$1:$A$200,0),MATCH(S$8,J!$A$1:$ZZ$1,0))&lt;&gt;"",INDEX(J!$A$1:$ZZ$200,MATCH($A86,J!$A$1:$A$200,0),MATCH(S$8,J!$A$1:$ZZ$1,0)),""),"")</f>
        <v>67.397730232825296</v>
      </c>
      <c r="T86" s="45">
        <f>IFERROR(IF(INDEX(J!$A$1:$ZZ$200,MATCH($A86,J!$A$1:$A$200,0),MATCH(T$8,J!$A$1:$ZZ$1,0))&lt;&gt;"",INDEX(J!$A$1:$ZZ$200,MATCH($A86,J!$A$1:$A$200,0),MATCH(T$8,J!$A$1:$ZZ$1,0)),""),"")</f>
        <v>26.119723227597675</v>
      </c>
      <c r="U86" s="45">
        <f>IFERROR(IF(INDEX(J!$A$1:$ZZ$200,MATCH($A86,J!$A$1:$A$200,0),MATCH(U$8,J!$A$1:$ZZ$1,0))&lt;&gt;"",INDEX(J!$A$1:$ZZ$200,MATCH($A86,J!$A$1:$A$200,0),MATCH(U$8,J!$A$1:$ZZ$1,0)),""),"")</f>
        <v>3.9308353496039783</v>
      </c>
    </row>
    <row r="87" spans="1:21">
      <c r="A87" s="43">
        <f>IF(A86&lt;&gt;"",IF(INDEX(J!$A$1:$ZZ$200,MATCH(A86+1,J!$A$1:$A$200,0),MATCH(B$8,J!$A$1:$ZZ$1,0))&lt;&gt;"",A86+1,""),"")</f>
        <v>2046</v>
      </c>
      <c r="B87" s="44">
        <f>IFERROR(IF(INDEX(J!$A$1:$ZZ$200,MATCH($A87,J!$A$1:$A$200,0),MATCH(B$8,J!$A$1:$ZZ$1,0))&lt;&gt;"",INDEX(J!$A$1:$ZZ$200,MATCH($A87,J!$A$1:$A$200,0),MATCH(B$8,J!$A$1:$ZZ$1,0)),""),"")</f>
        <v>3231.7047761820349</v>
      </c>
      <c r="C87" s="45">
        <f>IFERROR(IF(INDEX(J!$A$1:$ZZ$200,MATCH($A87,J!$A$1:$A$200,0),MATCH(C$8,J!$A$1:$ZZ$1,0))&lt;&gt;"",INDEX(J!$A$1:$ZZ$200,MATCH($A87,J!$A$1:$A$200,0),MATCH(C$8,J!$A$1:$ZZ$1,0)),""),"")</f>
        <v>38.301277689269511</v>
      </c>
      <c r="D87" s="10"/>
      <c r="E87" s="43">
        <f>IF(E86&lt;&gt;"",IF(INDEX(J!$A$1:$ZZ$200,MATCH(E86+1,J!$A$1:$A$200,0),MATCH(F$8,J!$A$1:$ZZ$1,0))&lt;&gt;"",E86+1,""),"")</f>
        <v>2046</v>
      </c>
      <c r="F87" s="45">
        <f>IFERROR(IF(INDEX(J!$A$1:$ZZ$200,MATCH($A87,J!$A$1:$A$200,0),MATCH(F$8,J!$A$1:$ZZ$1,0))&lt;&gt;"",INDEX(J!$A$1:$ZZ$200,MATCH($A87,J!$A$1:$A$200,0),MATCH(F$8,J!$A$1:$ZZ$1,0)),""),"")</f>
        <v>-1.1865764096695335</v>
      </c>
      <c r="G87" s="45">
        <f>IFERROR(IF(INDEX(J!$A$1:$ZZ$200,MATCH($A87,J!$A$1:$A$200,0),MATCH(G$8,J!$A$1:$ZZ$1,0))&lt;&gt;"",INDEX(J!$A$1:$ZZ$200,MATCH($A87,J!$A$1:$A$200,0),MATCH(G$8,J!$A$1:$ZZ$1,0)),""),"")</f>
        <v>0.27750275013320536</v>
      </c>
      <c r="H87" s="45">
        <f>IFERROR(IF(INDEX(J!$A$1:$ZZ$200,MATCH($A87,J!$A$1:$A$200,0),MATCH(H$8,J!$A$1:$ZZ$1,0))&lt;&gt;"",INDEX(J!$A$1:$ZZ$200,MATCH($A87,J!$A$1:$A$200,0),MATCH(H$8,J!$A$1:$ZZ$1,0)),""),"")</f>
        <v>-0.86866455869268222</v>
      </c>
      <c r="I87" s="45">
        <f>IFERROR(IF(INDEX(J!$A$1:$ZZ$200,MATCH($A87,J!$A$1:$A$200,0),MATCH(I$8,J!$A$1:$ZZ$1,0))&lt;&gt;"",INDEX(J!$A$1:$ZZ$200,MATCH($A87,J!$A$1:$A$200,0),MATCH(I$8,J!$A$1:$ZZ$1,0)),""),"")</f>
        <v>-0.14870125493294495</v>
      </c>
      <c r="J87" s="46">
        <f>IFERROR(IF(INDEX(J!$A$1:$ZZ$200,MATCH($A87,J!$A$1:$A$200,0),MATCH(J$8,J!$A$1:$ZZ$1,0))&lt;&gt;"",INDEX(J!$A$1:$ZZ$200,MATCH($A87,J!$A$1:$A$200,0),MATCH(J$8,J!$A$1:$ZZ$1,0)),""),"")</f>
        <v>-0.44671334617711173</v>
      </c>
      <c r="K87" s="10"/>
      <c r="L87" s="43" t="str">
        <f>IF(L86&lt;&gt;"",IF(INDEX(J!$A$1:$ZZ$200,MATCH(L86+1,J!$A$1:$A$200,0),MATCH(M$8,J!$A$1:$ZZ$1,0))&lt;&gt;"",L86+1,""),"")</f>
        <v/>
      </c>
      <c r="M87" s="45" t="str">
        <f>IFERROR(IF(INDEX(J!$A$1:$ZZ$200,MATCH($A87,J!$A$1:$A$200,0),MATCH(M$8,J!$A$1:$ZZ$1,0))&lt;&gt;"",INDEX(J!$A$1:$ZZ$200,MATCH($A87,J!$A$1:$A$200,0),MATCH(M$8,J!$A$1:$ZZ$1,0)),""),"")</f>
        <v/>
      </c>
      <c r="N87" s="45" t="str">
        <f>IFERROR(IF(INDEX(J!$A$1:$ZZ$200,MATCH($A87,J!$A$1:$A$200,0),MATCH(N$8,J!$A$1:$ZZ$1,0))&lt;&gt;"",INDEX(J!$A$1:$ZZ$200,MATCH($A87,J!$A$1:$A$200,0),MATCH(N$8,J!$A$1:$ZZ$1,0)),""),"")</f>
        <v/>
      </c>
      <c r="O87" s="45" t="str">
        <f>IFERROR(IF(INDEX(J!$A$1:$ZZ$200,MATCH($A87,J!$A$1:$A$200,0),MATCH(O$8,J!$A$1:$ZZ$1,0))&lt;&gt;"",INDEX(J!$A$1:$ZZ$200,MATCH($A87,J!$A$1:$A$200,0),MATCH(O$8,J!$A$1:$ZZ$1,0)),""),"")</f>
        <v/>
      </c>
      <c r="P87" s="10"/>
      <c r="Q87" s="43">
        <f>IF(Q86&lt;&gt;"",IF(INDEX(J!$A$1:$ZZ$200,MATCH(Q86+1,J!$A$1:$A$200,0),MATCH(R$8,J!$A$1:$ZZ$1,0))&lt;&gt;"",Q86+1,""),"")</f>
        <v>2046</v>
      </c>
      <c r="R87" s="45">
        <f>IFERROR(IF(INDEX(J!$A$1:$ZZ$200,MATCH($A87,J!$A$1:$A$200,0),MATCH(R$8,J!$A$1:$ZZ$1,0))&lt;&gt;"",INDEX(J!$A$1:$ZZ$200,MATCH($A87,J!$A$1:$A$200,0),MATCH(R$8,J!$A$1:$ZZ$1,0)),""),"")</f>
        <v>7.938833939171721E-5</v>
      </c>
      <c r="S87" s="45">
        <f>IFERROR(IF(INDEX(J!$A$1:$ZZ$200,MATCH($A87,J!$A$1:$A$200,0),MATCH(S$8,J!$A$1:$ZZ$1,0))&lt;&gt;"",INDEX(J!$A$1:$ZZ$200,MATCH($A87,J!$A$1:$A$200,0),MATCH(S$8,J!$A$1:$ZZ$1,0)),""),"")</f>
        <v>67.35187348070599</v>
      </c>
      <c r="T87" s="45">
        <f>IFERROR(IF(INDEX(J!$A$1:$ZZ$200,MATCH($A87,J!$A$1:$A$200,0),MATCH(T$8,J!$A$1:$ZZ$1,0))&lt;&gt;"",INDEX(J!$A$1:$ZZ$200,MATCH($A87,J!$A$1:$A$200,0),MATCH(T$8,J!$A$1:$ZZ$1,0)),""),"")</f>
        <v>25.507210109505227</v>
      </c>
      <c r="U87" s="45">
        <f>IFERROR(IF(INDEX(J!$A$1:$ZZ$200,MATCH($A87,J!$A$1:$A$200,0),MATCH(U$8,J!$A$1:$ZZ$1,0))&lt;&gt;"",INDEX(J!$A$1:$ZZ$200,MATCH($A87,J!$A$1:$A$200,0),MATCH(U$8,J!$A$1:$ZZ$1,0)),""),"")</f>
        <v>3.8159631476654607</v>
      </c>
    </row>
    <row r="88" spans="1:21">
      <c r="A88" s="43">
        <f>IF(A87&lt;&gt;"",IF(INDEX(J!$A$1:$ZZ$200,MATCH(A87+1,J!$A$1:$A$200,0),MATCH(B$8,J!$A$1:$ZZ$1,0))&lt;&gt;"",A87+1,""),"")</f>
        <v>2047</v>
      </c>
      <c r="B88" s="44">
        <f>IFERROR(IF(INDEX(J!$A$1:$ZZ$200,MATCH($A88,J!$A$1:$A$200,0),MATCH(B$8,J!$A$1:$ZZ$1,0))&lt;&gt;"",INDEX(J!$A$1:$ZZ$200,MATCH($A88,J!$A$1:$A$200,0),MATCH(B$8,J!$A$1:$ZZ$1,0)),""),"")</f>
        <v>3234.5227704574963</v>
      </c>
      <c r="C88" s="45">
        <f>IFERROR(IF(INDEX(J!$A$1:$ZZ$200,MATCH($A88,J!$A$1:$A$200,0),MATCH(C$8,J!$A$1:$ZZ$1,0))&lt;&gt;"",INDEX(J!$A$1:$ZZ$200,MATCH($A88,J!$A$1:$A$200,0),MATCH(C$8,J!$A$1:$ZZ$1,0)),""),"")</f>
        <v>38.379206559926629</v>
      </c>
      <c r="D88" s="10"/>
      <c r="E88" s="43">
        <f>IF(E87&lt;&gt;"",IF(INDEX(J!$A$1:$ZZ$200,MATCH(E87+1,J!$A$1:$A$200,0),MATCH(F$8,J!$A$1:$ZZ$1,0))&lt;&gt;"",E87+1,""),"")</f>
        <v>2047</v>
      </c>
      <c r="F88" s="45">
        <f>IFERROR(IF(INDEX(J!$A$1:$ZZ$200,MATCH($A88,J!$A$1:$A$200,0),MATCH(F$8,J!$A$1:$ZZ$1,0))&lt;&gt;"",INDEX(J!$A$1:$ZZ$200,MATCH($A88,J!$A$1:$A$200,0),MATCH(F$8,J!$A$1:$ZZ$1,0)),""),"")</f>
        <v>-1.2401594757844037</v>
      </c>
      <c r="G88" s="45">
        <f>IFERROR(IF(INDEX(J!$A$1:$ZZ$200,MATCH($A88,J!$A$1:$A$200,0),MATCH(G$8,J!$A$1:$ZZ$1,0))&lt;&gt;"",INDEX(J!$A$1:$ZZ$200,MATCH($A88,J!$A$1:$A$200,0),MATCH(G$8,J!$A$1:$ZZ$1,0)),""),"")</f>
        <v>0.27652105317567782</v>
      </c>
      <c r="H88" s="45">
        <f>IFERROR(IF(INDEX(J!$A$1:$ZZ$200,MATCH($A88,J!$A$1:$A$200,0),MATCH(H$8,J!$A$1:$ZZ$1,0))&lt;&gt;"",INDEX(J!$A$1:$ZZ$200,MATCH($A88,J!$A$1:$A$200,0),MATCH(H$8,J!$A$1:$ZZ$1,0)),""),"")</f>
        <v>-0.89706356260907805</v>
      </c>
      <c r="I88" s="45">
        <f>IFERROR(IF(INDEX(J!$A$1:$ZZ$200,MATCH($A88,J!$A$1:$A$200,0),MATCH(I$8,J!$A$1:$ZZ$1,0))&lt;&gt;"",INDEX(J!$A$1:$ZZ$200,MATCH($A88,J!$A$1:$A$200,0),MATCH(I$8,J!$A$1:$ZZ$1,0)),""),"")</f>
        <v>-0.15728996995792954</v>
      </c>
      <c r="J88" s="46">
        <f>IFERROR(IF(INDEX(J!$A$1:$ZZ$200,MATCH($A88,J!$A$1:$A$200,0),MATCH(J$8,J!$A$1:$ZZ$1,0))&lt;&gt;"",INDEX(J!$A$1:$ZZ$200,MATCH($A88,J!$A$1:$A$200,0),MATCH(J$8,J!$A$1:$ZZ$1,0)),""),"")</f>
        <v>-0.4623269963930739</v>
      </c>
      <c r="K88" s="10"/>
      <c r="L88" s="43" t="str">
        <f>IF(L87&lt;&gt;"",IF(INDEX(J!$A$1:$ZZ$200,MATCH(L87+1,J!$A$1:$A$200,0),MATCH(M$8,J!$A$1:$ZZ$1,0))&lt;&gt;"",L87+1,""),"")</f>
        <v/>
      </c>
      <c r="M88" s="45" t="str">
        <f>IFERROR(IF(INDEX(J!$A$1:$ZZ$200,MATCH($A88,J!$A$1:$A$200,0),MATCH(M$8,J!$A$1:$ZZ$1,0))&lt;&gt;"",INDEX(J!$A$1:$ZZ$200,MATCH($A88,J!$A$1:$A$200,0),MATCH(M$8,J!$A$1:$ZZ$1,0)),""),"")</f>
        <v/>
      </c>
      <c r="N88" s="45" t="str">
        <f>IFERROR(IF(INDEX(J!$A$1:$ZZ$200,MATCH($A88,J!$A$1:$A$200,0),MATCH(N$8,J!$A$1:$ZZ$1,0))&lt;&gt;"",INDEX(J!$A$1:$ZZ$200,MATCH($A88,J!$A$1:$A$200,0),MATCH(N$8,J!$A$1:$ZZ$1,0)),""),"")</f>
        <v/>
      </c>
      <c r="O88" s="45" t="str">
        <f>IFERROR(IF(INDEX(J!$A$1:$ZZ$200,MATCH($A88,J!$A$1:$A$200,0),MATCH(O$8,J!$A$1:$ZZ$1,0))&lt;&gt;"",INDEX(J!$A$1:$ZZ$200,MATCH($A88,J!$A$1:$A$200,0),MATCH(O$8,J!$A$1:$ZZ$1,0)),""),"")</f>
        <v/>
      </c>
      <c r="P88" s="10"/>
      <c r="Q88" s="43">
        <f>IF(Q87&lt;&gt;"",IF(INDEX(J!$A$1:$ZZ$200,MATCH(Q87+1,J!$A$1:$A$200,0),MATCH(R$8,J!$A$1:$ZZ$1,0))&lt;&gt;"",Q87+1,""),"")</f>
        <v>2047</v>
      </c>
      <c r="R88" s="45">
        <f>IFERROR(IF(INDEX(J!$A$1:$ZZ$200,MATCH($A88,J!$A$1:$A$200,0),MATCH(R$8,J!$A$1:$ZZ$1,0))&lt;&gt;"",INDEX(J!$A$1:$ZZ$200,MATCH($A88,J!$A$1:$A$200,0),MATCH(R$8,J!$A$1:$ZZ$1,0)),""),"")</f>
        <v>7.2160829511047647E-5</v>
      </c>
      <c r="S88" s="45">
        <f>IFERROR(IF(INDEX(J!$A$1:$ZZ$200,MATCH($A88,J!$A$1:$A$200,0),MATCH(S$8,J!$A$1:$ZZ$1,0))&lt;&gt;"",INDEX(J!$A$1:$ZZ$200,MATCH($A88,J!$A$1:$A$200,0),MATCH(S$8,J!$A$1:$ZZ$1,0)),""),"")</f>
        <v>67.172299975360943</v>
      </c>
      <c r="T88" s="45">
        <f>IFERROR(IF(INDEX(J!$A$1:$ZZ$200,MATCH($A88,J!$A$1:$A$200,0),MATCH(T$8,J!$A$1:$ZZ$1,0))&lt;&gt;"",INDEX(J!$A$1:$ZZ$200,MATCH($A88,J!$A$1:$A$200,0),MATCH(T$8,J!$A$1:$ZZ$1,0)),""),"")</f>
        <v>24.877880447650135</v>
      </c>
      <c r="U88" s="45">
        <f>IFERROR(IF(INDEX(J!$A$1:$ZZ$200,MATCH($A88,J!$A$1:$A$200,0),MATCH(U$8,J!$A$1:$ZZ$1,0))&lt;&gt;"",INDEX(J!$A$1:$ZZ$200,MATCH($A88,J!$A$1:$A$200,0),MATCH(U$8,J!$A$1:$ZZ$1,0)),""),"")</f>
        <v>3.7170820505989575</v>
      </c>
    </row>
    <row r="89" spans="1:21">
      <c r="A89" s="43">
        <f>IF(A88&lt;&gt;"",IF(INDEX(J!$A$1:$ZZ$200,MATCH(A88+1,J!$A$1:$A$200,0),MATCH(B$8,J!$A$1:$ZZ$1,0))&lt;&gt;"",A88+1,""),"")</f>
        <v>2048</v>
      </c>
      <c r="B89" s="44">
        <f>IFERROR(IF(INDEX(J!$A$1:$ZZ$200,MATCH($A89,J!$A$1:$A$200,0),MATCH(B$8,J!$A$1:$ZZ$1,0))&lt;&gt;"",INDEX(J!$A$1:$ZZ$200,MATCH($A89,J!$A$1:$A$200,0),MATCH(B$8,J!$A$1:$ZZ$1,0)),""),"")</f>
        <v>3236.1465712888557</v>
      </c>
      <c r="C89" s="45">
        <f>IFERROR(IF(INDEX(J!$A$1:$ZZ$200,MATCH($A89,J!$A$1:$A$200,0),MATCH(C$8,J!$A$1:$ZZ$1,0))&lt;&gt;"",INDEX(J!$A$1:$ZZ$200,MATCH($A89,J!$A$1:$A$200,0),MATCH(C$8,J!$A$1:$ZZ$1,0)),""),"")</f>
        <v>38.445048657500017</v>
      </c>
      <c r="D89" s="10"/>
      <c r="E89" s="43">
        <f>IF(E88&lt;&gt;"",IF(INDEX(J!$A$1:$ZZ$200,MATCH(E88+1,J!$A$1:$A$200,0),MATCH(F$8,J!$A$1:$ZZ$1,0))&lt;&gt;"",E88+1,""),"")</f>
        <v>2048</v>
      </c>
      <c r="F89" s="45">
        <f>IFERROR(IF(INDEX(J!$A$1:$ZZ$200,MATCH($A89,J!$A$1:$A$200,0),MATCH(F$8,J!$A$1:$ZZ$1,0))&lt;&gt;"",INDEX(J!$A$1:$ZZ$200,MATCH($A89,J!$A$1:$A$200,0),MATCH(F$8,J!$A$1:$ZZ$1,0)),""),"")</f>
        <v>-1.2673132636376221</v>
      </c>
      <c r="G89" s="45">
        <f>IFERROR(IF(INDEX(J!$A$1:$ZZ$200,MATCH($A89,J!$A$1:$A$200,0),MATCH(G$8,J!$A$1:$ZZ$1,0))&lt;&gt;"",INDEX(J!$A$1:$ZZ$200,MATCH($A89,J!$A$1:$A$200,0),MATCH(G$8,J!$A$1:$ZZ$1,0)),""),"")</f>
        <v>0.27550274847901607</v>
      </c>
      <c r="H89" s="45">
        <f>IFERROR(IF(INDEX(J!$A$1:$ZZ$200,MATCH($A89,J!$A$1:$A$200,0),MATCH(H$8,J!$A$1:$ZZ$1,0))&lt;&gt;"",INDEX(J!$A$1:$ZZ$200,MATCH($A89,J!$A$1:$A$200,0),MATCH(H$8,J!$A$1:$ZZ$1,0)),""),"")</f>
        <v>-0.91688441194043657</v>
      </c>
      <c r="I89" s="45">
        <f>IFERROR(IF(INDEX(J!$A$1:$ZZ$200,MATCH($A89,J!$A$1:$A$200,0),MATCH(I$8,J!$A$1:$ZZ$1,0))&lt;&gt;"",INDEX(J!$A$1:$ZZ$200,MATCH($A89,J!$A$1:$A$200,0),MATCH(I$8,J!$A$1:$ZZ$1,0)),""),"")</f>
        <v>-0.16404800283003734</v>
      </c>
      <c r="J89" s="46">
        <f>IFERROR(IF(INDEX(J!$A$1:$ZZ$200,MATCH($A89,J!$A$1:$A$200,0),MATCH(J$8,J!$A$1:$ZZ$1,0))&lt;&gt;"",INDEX(J!$A$1:$ZZ$200,MATCH($A89,J!$A$1:$A$200,0),MATCH(J$8,J!$A$1:$ZZ$1,0)),""),"")</f>
        <v>-0.4618835973461643</v>
      </c>
      <c r="K89" s="10"/>
      <c r="L89" s="43" t="str">
        <f>IF(L88&lt;&gt;"",IF(INDEX(J!$A$1:$ZZ$200,MATCH(L88+1,J!$A$1:$A$200,0),MATCH(M$8,J!$A$1:$ZZ$1,0))&lt;&gt;"",L88+1,""),"")</f>
        <v/>
      </c>
      <c r="M89" s="45" t="str">
        <f>IFERROR(IF(INDEX(J!$A$1:$ZZ$200,MATCH($A89,J!$A$1:$A$200,0),MATCH(M$8,J!$A$1:$ZZ$1,0))&lt;&gt;"",INDEX(J!$A$1:$ZZ$200,MATCH($A89,J!$A$1:$A$200,0),MATCH(M$8,J!$A$1:$ZZ$1,0)),""),"")</f>
        <v/>
      </c>
      <c r="N89" s="45" t="str">
        <f>IFERROR(IF(INDEX(J!$A$1:$ZZ$200,MATCH($A89,J!$A$1:$A$200,0),MATCH(N$8,J!$A$1:$ZZ$1,0))&lt;&gt;"",INDEX(J!$A$1:$ZZ$200,MATCH($A89,J!$A$1:$A$200,0),MATCH(N$8,J!$A$1:$ZZ$1,0)),""),"")</f>
        <v/>
      </c>
      <c r="O89" s="45" t="str">
        <f>IFERROR(IF(INDEX(J!$A$1:$ZZ$200,MATCH($A89,J!$A$1:$A$200,0),MATCH(O$8,J!$A$1:$ZZ$1,0))&lt;&gt;"",INDEX(J!$A$1:$ZZ$200,MATCH($A89,J!$A$1:$A$200,0),MATCH(O$8,J!$A$1:$ZZ$1,0)),""),"")</f>
        <v/>
      </c>
      <c r="P89" s="10"/>
      <c r="Q89" s="43">
        <f>IF(Q88&lt;&gt;"",IF(INDEX(J!$A$1:$ZZ$200,MATCH(Q88+1,J!$A$1:$A$200,0),MATCH(R$8,J!$A$1:$ZZ$1,0))&lt;&gt;"",Q88+1,""),"")</f>
        <v>2048</v>
      </c>
      <c r="R89" s="45">
        <f>IFERROR(IF(INDEX(J!$A$1:$ZZ$200,MATCH($A89,J!$A$1:$A$200,0),MATCH(R$8,J!$A$1:$ZZ$1,0))&lt;&gt;"",INDEX(J!$A$1:$ZZ$200,MATCH($A89,J!$A$1:$A$200,0),MATCH(R$8,J!$A$1:$ZZ$1,0)),""),"")</f>
        <v>6.6003916281176528E-5</v>
      </c>
      <c r="S89" s="45">
        <f>IFERROR(IF(INDEX(J!$A$1:$ZZ$200,MATCH($A89,J!$A$1:$A$200,0),MATCH(S$8,J!$A$1:$ZZ$1,0))&lt;&gt;"",INDEX(J!$A$1:$ZZ$200,MATCH($A89,J!$A$1:$A$200,0),MATCH(S$8,J!$A$1:$ZZ$1,0)),""),"")</f>
        <v>66.910756956355954</v>
      </c>
      <c r="T89" s="45">
        <f>IFERROR(IF(INDEX(J!$A$1:$ZZ$200,MATCH($A89,J!$A$1:$A$200,0),MATCH(T$8,J!$A$1:$ZZ$1,0))&lt;&gt;"",INDEX(J!$A$1:$ZZ$200,MATCH($A89,J!$A$1:$A$200,0),MATCH(T$8,J!$A$1:$ZZ$1,0)),""),"")</f>
        <v>24.219081250103166</v>
      </c>
      <c r="U89" s="45">
        <f>IFERROR(IF(INDEX(J!$A$1:$ZZ$200,MATCH($A89,J!$A$1:$A$200,0),MATCH(U$8,J!$A$1:$ZZ$1,0))&lt;&gt;"",INDEX(J!$A$1:$ZZ$200,MATCH($A89,J!$A$1:$A$200,0),MATCH(U$8,J!$A$1:$ZZ$1,0)),""),"")</f>
        <v>3.6140731040615472</v>
      </c>
    </row>
    <row r="90" spans="1:21">
      <c r="A90" s="43">
        <f>IF(A89&lt;&gt;"",IF(INDEX(J!$A$1:$ZZ$200,MATCH(A89+1,J!$A$1:$A$200,0),MATCH(B$8,J!$A$1:$ZZ$1,0))&lt;&gt;"",A89+1,""),"")</f>
        <v>2049</v>
      </c>
      <c r="B90" s="44">
        <f>IFERROR(IF(INDEX(J!$A$1:$ZZ$200,MATCH($A90,J!$A$1:$A$200,0),MATCH(B$8,J!$A$1:$ZZ$1,0))&lt;&gt;"",INDEX(J!$A$1:$ZZ$200,MATCH($A90,J!$A$1:$A$200,0),MATCH(B$8,J!$A$1:$ZZ$1,0)),""),"")</f>
        <v>3237.315875917317</v>
      </c>
      <c r="C90" s="45">
        <f>IFERROR(IF(INDEX(J!$A$1:$ZZ$200,MATCH($A90,J!$A$1:$A$200,0),MATCH(C$8,J!$A$1:$ZZ$1,0))&lt;&gt;"",INDEX(J!$A$1:$ZZ$200,MATCH($A90,J!$A$1:$A$200,0),MATCH(C$8,J!$A$1:$ZZ$1,0)),""),"")</f>
        <v>38.507247814237815</v>
      </c>
      <c r="D90" s="10"/>
      <c r="E90" s="43">
        <f>IF(E89&lt;&gt;"",IF(INDEX(J!$A$1:$ZZ$200,MATCH(E89+1,J!$A$1:$A$200,0),MATCH(F$8,J!$A$1:$ZZ$1,0))&lt;&gt;"",E89+1,""),"")</f>
        <v>2049</v>
      </c>
      <c r="F90" s="45">
        <f>IFERROR(IF(INDEX(J!$A$1:$ZZ$200,MATCH($A90,J!$A$1:$A$200,0),MATCH(F$8,J!$A$1:$ZZ$1,0))&lt;&gt;"",INDEX(J!$A$1:$ZZ$200,MATCH($A90,J!$A$1:$A$200,0),MATCH(F$8,J!$A$1:$ZZ$1,0)),""),"")</f>
        <v>-1.2758630767119312</v>
      </c>
      <c r="G90" s="45">
        <f>IFERROR(IF(INDEX(J!$A$1:$ZZ$200,MATCH($A90,J!$A$1:$A$200,0),MATCH(G$8,J!$A$1:$ZZ$1,0))&lt;&gt;"",INDEX(J!$A$1:$ZZ$200,MATCH($A90,J!$A$1:$A$200,0),MATCH(G$8,J!$A$1:$ZZ$1,0)),""),"")</f>
        <v>0.27450916531078084</v>
      </c>
      <c r="H90" s="45">
        <f>IFERROR(IF(INDEX(J!$A$1:$ZZ$200,MATCH($A90,J!$A$1:$A$200,0),MATCH(H$8,J!$A$1:$ZZ$1,0))&lt;&gt;"",INDEX(J!$A$1:$ZZ$200,MATCH($A90,J!$A$1:$A$200,0),MATCH(H$8,J!$A$1:$ZZ$1,0)),""),"")</f>
        <v>-0.92768118659203114</v>
      </c>
      <c r="I90" s="45">
        <f>IFERROR(IF(INDEX(J!$A$1:$ZZ$200,MATCH($A90,J!$A$1:$A$200,0),MATCH(I$8,J!$A$1:$ZZ$1,0))&lt;&gt;"",INDEX(J!$A$1:$ZZ$200,MATCH($A90,J!$A$1:$A$200,0),MATCH(I$8,J!$A$1:$ZZ$1,0)),""),"")</f>
        <v>-0.17115974243822049</v>
      </c>
      <c r="J90" s="46">
        <f>IFERROR(IF(INDEX(J!$A$1:$ZZ$200,MATCH($A90,J!$A$1:$A$200,0),MATCH(J$8,J!$A$1:$ZZ$1,0))&lt;&gt;"",INDEX(J!$A$1:$ZZ$200,MATCH($A90,J!$A$1:$A$200,0),MATCH(J$8,J!$A$1:$ZZ$1,0)),""),"")</f>
        <v>-0.45153131299246035</v>
      </c>
      <c r="K90" s="10"/>
      <c r="L90" s="43" t="str">
        <f>IF(L89&lt;&gt;"",IF(INDEX(J!$A$1:$ZZ$200,MATCH(L89+1,J!$A$1:$A$200,0),MATCH(M$8,J!$A$1:$ZZ$1,0))&lt;&gt;"",L89+1,""),"")</f>
        <v/>
      </c>
      <c r="M90" s="45" t="str">
        <f>IFERROR(IF(INDEX(J!$A$1:$ZZ$200,MATCH($A90,J!$A$1:$A$200,0),MATCH(M$8,J!$A$1:$ZZ$1,0))&lt;&gt;"",INDEX(J!$A$1:$ZZ$200,MATCH($A90,J!$A$1:$A$200,0),MATCH(M$8,J!$A$1:$ZZ$1,0)),""),"")</f>
        <v/>
      </c>
      <c r="N90" s="45" t="str">
        <f>IFERROR(IF(INDEX(J!$A$1:$ZZ$200,MATCH($A90,J!$A$1:$A$200,0),MATCH(N$8,J!$A$1:$ZZ$1,0))&lt;&gt;"",INDEX(J!$A$1:$ZZ$200,MATCH($A90,J!$A$1:$A$200,0),MATCH(N$8,J!$A$1:$ZZ$1,0)),""),"")</f>
        <v/>
      </c>
      <c r="O90" s="45" t="str">
        <f>IFERROR(IF(INDEX(J!$A$1:$ZZ$200,MATCH($A90,J!$A$1:$A$200,0),MATCH(O$8,J!$A$1:$ZZ$1,0))&lt;&gt;"",INDEX(J!$A$1:$ZZ$200,MATCH($A90,J!$A$1:$A$200,0),MATCH(O$8,J!$A$1:$ZZ$1,0)),""),"")</f>
        <v/>
      </c>
      <c r="P90" s="10"/>
      <c r="Q90" s="43">
        <f>IF(Q89&lt;&gt;"",IF(INDEX(J!$A$1:$ZZ$200,MATCH(Q89+1,J!$A$1:$A$200,0),MATCH(R$8,J!$A$1:$ZZ$1,0))&lt;&gt;"",Q89+1,""),"")</f>
        <v>2049</v>
      </c>
      <c r="R90" s="45">
        <f>IFERROR(IF(INDEX(J!$A$1:$ZZ$200,MATCH($A90,J!$A$1:$A$200,0),MATCH(R$8,J!$A$1:$ZZ$1,0))&lt;&gt;"",INDEX(J!$A$1:$ZZ$200,MATCH($A90,J!$A$1:$A$200,0),MATCH(R$8,J!$A$1:$ZZ$1,0)),""),"")</f>
        <v>6.0859929174039706E-5</v>
      </c>
      <c r="S90" s="45">
        <f>IFERROR(IF(INDEX(J!$A$1:$ZZ$200,MATCH($A90,J!$A$1:$A$200,0),MATCH(S$8,J!$A$1:$ZZ$1,0))&lt;&gt;"",INDEX(J!$A$1:$ZZ$200,MATCH($A90,J!$A$1:$A$200,0),MATCH(S$8,J!$A$1:$ZZ$1,0)),""),"")</f>
        <v>66.641358995699889</v>
      </c>
      <c r="T90" s="45">
        <f>IFERROR(IF(INDEX(J!$A$1:$ZZ$200,MATCH($A90,J!$A$1:$A$200,0),MATCH(T$8,J!$A$1:$ZZ$1,0))&lt;&gt;"",INDEX(J!$A$1:$ZZ$200,MATCH($A90,J!$A$1:$A$200,0),MATCH(T$8,J!$A$1:$ZZ$1,0)),""),"")</f>
        <v>23.598310156678242</v>
      </c>
      <c r="U90" s="45">
        <f>IFERROR(IF(INDEX(J!$A$1:$ZZ$200,MATCH($A90,J!$A$1:$A$200,0),MATCH(U$8,J!$A$1:$ZZ$1,0))&lt;&gt;"",INDEX(J!$A$1:$ZZ$200,MATCH($A90,J!$A$1:$A$200,0),MATCH(U$8,J!$A$1:$ZZ$1,0)),""),"")</f>
        <v>3.4769092591960753</v>
      </c>
    </row>
    <row r="91" spans="1:21">
      <c r="A91" s="43">
        <f>IF(A90&lt;&gt;"",IF(INDEX(J!$A$1:$ZZ$200,MATCH(A90+1,J!$A$1:$A$200,0),MATCH(B$8,J!$A$1:$ZZ$1,0))&lt;&gt;"",A90+1,""),"")</f>
        <v>2050</v>
      </c>
      <c r="B91" s="44">
        <f>IFERROR(IF(INDEX(J!$A$1:$ZZ$200,MATCH($A91,J!$A$1:$A$200,0),MATCH(B$8,J!$A$1:$ZZ$1,0))&lt;&gt;"",INDEX(J!$A$1:$ZZ$200,MATCH($A91,J!$A$1:$A$200,0),MATCH(B$8,J!$A$1:$ZZ$1,0)),""),"")</f>
        <v>3235.9912798300747</v>
      </c>
      <c r="C91" s="45">
        <f>IFERROR(IF(INDEX(J!$A$1:$ZZ$200,MATCH($A91,J!$A$1:$A$200,0),MATCH(C$8,J!$A$1:$ZZ$1,0))&lt;&gt;"",INDEX(J!$A$1:$ZZ$200,MATCH($A91,J!$A$1:$A$200,0),MATCH(C$8,J!$A$1:$ZZ$1,0)),""),"")</f>
        <v>38.54137050707854</v>
      </c>
      <c r="D91" s="10"/>
      <c r="E91" s="43">
        <f>IF(E90&lt;&gt;"",IF(INDEX(J!$A$1:$ZZ$200,MATCH(E90+1,J!$A$1:$A$200,0),MATCH(F$8,J!$A$1:$ZZ$1,0))&lt;&gt;"",E90+1,""),"")</f>
        <v>2050</v>
      </c>
      <c r="F91" s="45">
        <f>IFERROR(IF(INDEX(J!$A$1:$ZZ$200,MATCH($A91,J!$A$1:$A$200,0),MATCH(F$8,J!$A$1:$ZZ$1,0))&lt;&gt;"",INDEX(J!$A$1:$ZZ$200,MATCH($A91,J!$A$1:$A$200,0),MATCH(F$8,J!$A$1:$ZZ$1,0)),""),"")</f>
        <v>-1.3325612289825213</v>
      </c>
      <c r="G91" s="45">
        <f>IFERROR(IF(INDEX(J!$A$1:$ZZ$200,MATCH($A91,J!$A$1:$A$200,0),MATCH(G$8,J!$A$1:$ZZ$1,0))&lt;&gt;"",INDEX(J!$A$1:$ZZ$200,MATCH($A91,J!$A$1:$A$200,0),MATCH(G$8,J!$A$1:$ZZ$1,0)),""),"")</f>
        <v>0.27384244170457178</v>
      </c>
      <c r="H91" s="45">
        <f>IFERROR(IF(INDEX(J!$A$1:$ZZ$200,MATCH($A91,J!$A$1:$A$200,0),MATCH(H$8,J!$A$1:$ZZ$1,0))&lt;&gt;"",INDEX(J!$A$1:$ZZ$200,MATCH($A91,J!$A$1:$A$200,0),MATCH(H$8,J!$A$1:$ZZ$1,0)),""),"")</f>
        <v>-0.98199974920148159</v>
      </c>
      <c r="I91" s="45">
        <f>IFERROR(IF(INDEX(J!$A$1:$ZZ$200,MATCH($A91,J!$A$1:$A$200,0),MATCH(I$8,J!$A$1:$ZZ$1,0))&lt;&gt;"",INDEX(J!$A$1:$ZZ$200,MATCH($A91,J!$A$1:$A$200,0),MATCH(I$8,J!$A$1:$ZZ$1,0)),""),"")</f>
        <v>-0.17778631542699941</v>
      </c>
      <c r="J91" s="46">
        <f>IFERROR(IF(INDEX(J!$A$1:$ZZ$200,MATCH($A91,J!$A$1:$A$200,0),MATCH(J$8,J!$A$1:$ZZ$1,0))&lt;&gt;"",INDEX(J!$A$1:$ZZ$200,MATCH($A91,J!$A$1:$A$200,0),MATCH(J$8,J!$A$1:$ZZ$1,0)),""),"")</f>
        <v>-0.44661760605861195</v>
      </c>
      <c r="K91" s="10"/>
      <c r="L91" s="43" t="str">
        <f>IF(L90&lt;&gt;"",IF(INDEX(J!$A$1:$ZZ$200,MATCH(L90+1,J!$A$1:$A$200,0),MATCH(M$8,J!$A$1:$ZZ$1,0))&lt;&gt;"",L90+1,""),"")</f>
        <v/>
      </c>
      <c r="M91" s="45" t="str">
        <f>IFERROR(IF(INDEX(J!$A$1:$ZZ$200,MATCH($A91,J!$A$1:$A$200,0),MATCH(M$8,J!$A$1:$ZZ$1,0))&lt;&gt;"",INDEX(J!$A$1:$ZZ$200,MATCH($A91,J!$A$1:$A$200,0),MATCH(M$8,J!$A$1:$ZZ$1,0)),""),"")</f>
        <v/>
      </c>
      <c r="N91" s="45" t="str">
        <f>IFERROR(IF(INDEX(J!$A$1:$ZZ$200,MATCH($A91,J!$A$1:$A$200,0),MATCH(N$8,J!$A$1:$ZZ$1,0))&lt;&gt;"",INDEX(J!$A$1:$ZZ$200,MATCH($A91,J!$A$1:$A$200,0),MATCH(N$8,J!$A$1:$ZZ$1,0)),""),"")</f>
        <v/>
      </c>
      <c r="O91" s="45" t="str">
        <f>IFERROR(IF(INDEX(J!$A$1:$ZZ$200,MATCH($A91,J!$A$1:$A$200,0),MATCH(O$8,J!$A$1:$ZZ$1,0))&lt;&gt;"",INDEX(J!$A$1:$ZZ$200,MATCH($A91,J!$A$1:$A$200,0),MATCH(O$8,J!$A$1:$ZZ$1,0)),""),"")</f>
        <v/>
      </c>
      <c r="P91" s="10"/>
      <c r="Q91" s="43">
        <f>IF(Q90&lt;&gt;"",IF(INDEX(J!$A$1:$ZZ$200,MATCH(Q90+1,J!$A$1:$A$200,0),MATCH(R$8,J!$A$1:$ZZ$1,0))&lt;&gt;"",Q90+1,""),"")</f>
        <v>2050</v>
      </c>
      <c r="R91" s="45">
        <f>IFERROR(IF(INDEX(J!$A$1:$ZZ$200,MATCH($A91,J!$A$1:$A$200,0),MATCH(R$8,J!$A$1:$ZZ$1,0))&lt;&gt;"",INDEX(J!$A$1:$ZZ$200,MATCH($A91,J!$A$1:$A$200,0),MATCH(R$8,J!$A$1:$ZZ$1,0)),""),"")</f>
        <v>5.7797439357099024E-5</v>
      </c>
      <c r="S91" s="45">
        <f>IFERROR(IF(INDEX(J!$A$1:$ZZ$200,MATCH($A91,J!$A$1:$A$200,0),MATCH(S$8,J!$A$1:$ZZ$1,0))&lt;&gt;"",INDEX(J!$A$1:$ZZ$200,MATCH($A91,J!$A$1:$A$200,0),MATCH(S$8,J!$A$1:$ZZ$1,0)),""),"")</f>
        <v>66.353042424182718</v>
      </c>
      <c r="T91" s="45">
        <f>IFERROR(IF(INDEX(J!$A$1:$ZZ$200,MATCH($A91,J!$A$1:$A$200,0),MATCH(T$8,J!$A$1:$ZZ$1,0))&lt;&gt;"",INDEX(J!$A$1:$ZZ$200,MATCH($A91,J!$A$1:$A$200,0),MATCH(T$8,J!$A$1:$ZZ$1,0)),""),"")</f>
        <v>22.960830087100078</v>
      </c>
      <c r="U91" s="45">
        <f>IFERROR(IF(INDEX(J!$A$1:$ZZ$200,MATCH($A91,J!$A$1:$A$200,0),MATCH(U$8,J!$A$1:$ZZ$1,0))&lt;&gt;"",INDEX(J!$A$1:$ZZ$200,MATCH($A91,J!$A$1:$A$200,0),MATCH(U$8,J!$A$1:$ZZ$1,0)),""),"")</f>
        <v>3.3749436101034678</v>
      </c>
    </row>
    <row r="92" spans="1:21">
      <c r="A92" s="43">
        <f>IF(A91&lt;&gt;"",IF(INDEX(J!$A$1:$ZZ$200,MATCH(A91+1,J!$A$1:$A$200,0),MATCH(B$8,J!$A$1:$ZZ$1,0))&lt;&gt;"",A91+1,""),"")</f>
        <v>2051</v>
      </c>
      <c r="B92" s="44">
        <f>IFERROR(IF(INDEX(J!$A$1:$ZZ$200,MATCH($A92,J!$A$1:$A$200,0),MATCH(B$8,J!$A$1:$ZZ$1,0))&lt;&gt;"",INDEX(J!$A$1:$ZZ$200,MATCH($A92,J!$A$1:$A$200,0),MATCH(B$8,J!$A$1:$ZZ$1,0)),""),"")</f>
        <v>3236.0932767973331</v>
      </c>
      <c r="C92" s="45">
        <f>IFERROR(IF(INDEX(J!$A$1:$ZZ$200,MATCH($A92,J!$A$1:$A$200,0),MATCH(C$8,J!$A$1:$ZZ$1,0))&lt;&gt;"",INDEX(J!$A$1:$ZZ$200,MATCH($A92,J!$A$1:$A$200,0),MATCH(C$8,J!$A$1:$ZZ$1,0)),""),"")</f>
        <v>38.59369944767441</v>
      </c>
      <c r="D92" s="10"/>
      <c r="E92" s="43">
        <f>IF(E91&lt;&gt;"",IF(INDEX(J!$A$1:$ZZ$200,MATCH(E91+1,J!$A$1:$A$200,0),MATCH(F$8,J!$A$1:$ZZ$1,0))&lt;&gt;"",E91+1,""),"")</f>
        <v>2051</v>
      </c>
      <c r="F92" s="45">
        <f>IFERROR(IF(INDEX(J!$A$1:$ZZ$200,MATCH($A92,J!$A$1:$A$200,0),MATCH(F$8,J!$A$1:$ZZ$1,0))&lt;&gt;"",INDEX(J!$A$1:$ZZ$200,MATCH($A92,J!$A$1:$A$200,0),MATCH(F$8,J!$A$1:$ZZ$1,0)),""),"")</f>
        <v>-1.3546508383996541</v>
      </c>
      <c r="G92" s="45">
        <f>IFERROR(IF(INDEX(J!$A$1:$ZZ$200,MATCH($A92,J!$A$1:$A$200,0),MATCH(G$8,J!$A$1:$ZZ$1,0))&lt;&gt;"",INDEX(J!$A$1:$ZZ$200,MATCH($A92,J!$A$1:$A$200,0),MATCH(G$8,J!$A$1:$ZZ$1,0)),""),"")</f>
        <v>0.27344232387400585</v>
      </c>
      <c r="H92" s="45">
        <f>IFERROR(IF(INDEX(J!$A$1:$ZZ$200,MATCH($A92,J!$A$1:$A$200,0),MATCH(H$8,J!$A$1:$ZZ$1,0))&lt;&gt;"",INDEX(J!$A$1:$ZZ$200,MATCH($A92,J!$A$1:$A$200,0),MATCH(H$8,J!$A$1:$ZZ$1,0)),""),"")</f>
        <v>-0.97856354095059306</v>
      </c>
      <c r="I92" s="45">
        <f>IFERROR(IF(INDEX(J!$A$1:$ZZ$200,MATCH($A92,J!$A$1:$A$200,0),MATCH(I$8,J!$A$1:$ZZ$1,0))&lt;&gt;"",INDEX(J!$A$1:$ZZ$200,MATCH($A92,J!$A$1:$A$200,0),MATCH(I$8,J!$A$1:$ZZ$1,0)),""),"")</f>
        <v>-0.18636137543588802</v>
      </c>
      <c r="J92" s="46">
        <f>IFERROR(IF(INDEX(J!$A$1:$ZZ$200,MATCH($A92,J!$A$1:$A$200,0),MATCH(J$8,J!$A$1:$ZZ$1,0))&lt;&gt;"",INDEX(J!$A$1:$ZZ$200,MATCH($A92,J!$A$1:$A$200,0),MATCH(J$8,J!$A$1:$ZZ$1,0)),""),"")</f>
        <v>-0.46316824588717892</v>
      </c>
      <c r="K92" s="10"/>
      <c r="L92" s="43" t="str">
        <f>IF(L91&lt;&gt;"",IF(INDEX(J!$A$1:$ZZ$200,MATCH(L91+1,J!$A$1:$A$200,0),MATCH(M$8,J!$A$1:$ZZ$1,0))&lt;&gt;"",L91+1,""),"")</f>
        <v/>
      </c>
      <c r="M92" s="45" t="str">
        <f>IFERROR(IF(INDEX(J!$A$1:$ZZ$200,MATCH($A92,J!$A$1:$A$200,0),MATCH(M$8,J!$A$1:$ZZ$1,0))&lt;&gt;"",INDEX(J!$A$1:$ZZ$200,MATCH($A92,J!$A$1:$A$200,0),MATCH(M$8,J!$A$1:$ZZ$1,0)),""),"")</f>
        <v/>
      </c>
      <c r="N92" s="45" t="str">
        <f>IFERROR(IF(INDEX(J!$A$1:$ZZ$200,MATCH($A92,J!$A$1:$A$200,0),MATCH(N$8,J!$A$1:$ZZ$1,0))&lt;&gt;"",INDEX(J!$A$1:$ZZ$200,MATCH($A92,J!$A$1:$A$200,0),MATCH(N$8,J!$A$1:$ZZ$1,0)),""),"")</f>
        <v/>
      </c>
      <c r="O92" s="45" t="str">
        <f>IFERROR(IF(INDEX(J!$A$1:$ZZ$200,MATCH($A92,J!$A$1:$A$200,0),MATCH(O$8,J!$A$1:$ZZ$1,0))&lt;&gt;"",INDEX(J!$A$1:$ZZ$200,MATCH($A92,J!$A$1:$A$200,0),MATCH(O$8,J!$A$1:$ZZ$1,0)),""),"")</f>
        <v/>
      </c>
      <c r="P92" s="10"/>
      <c r="Q92" s="43">
        <f>IF(Q91&lt;&gt;"",IF(INDEX(J!$A$1:$ZZ$200,MATCH(Q91+1,J!$A$1:$A$200,0),MATCH(R$8,J!$A$1:$ZZ$1,0))&lt;&gt;"",Q91+1,""),"")</f>
        <v>2051</v>
      </c>
      <c r="R92" s="45">
        <f>IFERROR(IF(INDEX(J!$A$1:$ZZ$200,MATCH($A92,J!$A$1:$A$200,0),MATCH(R$8,J!$A$1:$ZZ$1,0))&lt;&gt;"",INDEX(J!$A$1:$ZZ$200,MATCH($A92,J!$A$1:$A$200,0),MATCH(R$8,J!$A$1:$ZZ$1,0)),""),"")</f>
        <v>5.3202313655364996E-5</v>
      </c>
      <c r="S92" s="45">
        <f>IFERROR(IF(INDEX(J!$A$1:$ZZ$200,MATCH($A92,J!$A$1:$A$200,0),MATCH(S$8,J!$A$1:$ZZ$1,0))&lt;&gt;"",INDEX(J!$A$1:$ZZ$200,MATCH($A92,J!$A$1:$A$200,0),MATCH(S$8,J!$A$1:$ZZ$1,0)),""),"")</f>
        <v>66.118599127909917</v>
      </c>
      <c r="T92" s="45">
        <f>IFERROR(IF(INDEX(J!$A$1:$ZZ$200,MATCH($A92,J!$A$1:$A$200,0),MATCH(T$8,J!$A$1:$ZZ$1,0))&lt;&gt;"",INDEX(J!$A$1:$ZZ$200,MATCH($A92,J!$A$1:$A$200,0),MATCH(T$8,J!$A$1:$ZZ$1,0)),""),"")</f>
        <v>22.40402975110683</v>
      </c>
      <c r="U92" s="45">
        <f>IFERROR(IF(INDEX(J!$A$1:$ZZ$200,MATCH($A92,J!$A$1:$A$200,0),MATCH(U$8,J!$A$1:$ZZ$1,0))&lt;&gt;"",INDEX(J!$A$1:$ZZ$200,MATCH($A92,J!$A$1:$A$200,0),MATCH(U$8,J!$A$1:$ZZ$1,0)),""),"")</f>
        <v>3.2633532627788604</v>
      </c>
    </row>
    <row r="93" spans="1:21">
      <c r="A93" s="43">
        <f>IF(A92&lt;&gt;"",IF(INDEX(J!$A$1:$ZZ$200,MATCH(A92+1,J!$A$1:$A$200,0),MATCH(B$8,J!$A$1:$ZZ$1,0))&lt;&gt;"",A92+1,""),"")</f>
        <v>2052</v>
      </c>
      <c r="B93" s="44">
        <f>IFERROR(IF(INDEX(J!$A$1:$ZZ$200,MATCH($A93,J!$A$1:$A$200,0),MATCH(B$8,J!$A$1:$ZZ$1,0))&lt;&gt;"",INDEX(J!$A$1:$ZZ$200,MATCH($A93,J!$A$1:$A$200,0),MATCH(B$8,J!$A$1:$ZZ$1,0)),""),"")</f>
        <v>3236.9039648693624</v>
      </c>
      <c r="C93" s="45">
        <f>IFERROR(IF(INDEX(J!$A$1:$ZZ$200,MATCH($A93,J!$A$1:$A$200,0),MATCH(C$8,J!$A$1:$ZZ$1,0))&lt;&gt;"",INDEX(J!$A$1:$ZZ$200,MATCH($A93,J!$A$1:$A$200,0),MATCH(C$8,J!$A$1:$ZZ$1,0)),""),"")</f>
        <v>38.655322876095831</v>
      </c>
      <c r="D93" s="10"/>
      <c r="E93" s="43">
        <f>IF(E92&lt;&gt;"",IF(INDEX(J!$A$1:$ZZ$200,MATCH(E92+1,J!$A$1:$A$200,0),MATCH(F$8,J!$A$1:$ZZ$1,0))&lt;&gt;"",E92+1,""),"")</f>
        <v>2052</v>
      </c>
      <c r="F93" s="45">
        <f>IFERROR(IF(INDEX(J!$A$1:$ZZ$200,MATCH($A93,J!$A$1:$A$200,0),MATCH(F$8,J!$A$1:$ZZ$1,0))&lt;&gt;"",INDEX(J!$A$1:$ZZ$200,MATCH($A93,J!$A$1:$A$200,0),MATCH(F$8,J!$A$1:$ZZ$1,0)),""),"")</f>
        <v>-1.3758582722741957</v>
      </c>
      <c r="G93" s="45">
        <f>IFERROR(IF(INDEX(J!$A$1:$ZZ$200,MATCH($A93,J!$A$1:$A$200,0),MATCH(G$8,J!$A$1:$ZZ$1,0))&lt;&gt;"",INDEX(J!$A$1:$ZZ$200,MATCH($A93,J!$A$1:$A$200,0),MATCH(G$8,J!$A$1:$ZZ$1,0)),""),"")</f>
        <v>0.27274811577649249</v>
      </c>
      <c r="H93" s="45">
        <f>IFERROR(IF(INDEX(J!$A$1:$ZZ$200,MATCH($A93,J!$A$1:$A$200,0),MATCH(H$8,J!$A$1:$ZZ$1,0))&lt;&gt;"",INDEX(J!$A$1:$ZZ$200,MATCH($A93,J!$A$1:$A$200,0),MATCH(H$8,J!$A$1:$ZZ$1,0)),""),"")</f>
        <v>-1.0034553455412805</v>
      </c>
      <c r="I93" s="45">
        <f>IFERROR(IF(INDEX(J!$A$1:$ZZ$200,MATCH($A93,J!$A$1:$A$200,0),MATCH(I$8,J!$A$1:$ZZ$1,0))&lt;&gt;"",INDEX(J!$A$1:$ZZ$200,MATCH($A93,J!$A$1:$A$200,0),MATCH(I$8,J!$A$1:$ZZ$1,0)),""),"")</f>
        <v>-0.19266869450748911</v>
      </c>
      <c r="J93" s="46">
        <f>IFERROR(IF(INDEX(J!$A$1:$ZZ$200,MATCH($A93,J!$A$1:$A$200,0),MATCH(J$8,J!$A$1:$ZZ$1,0))&lt;&gt;"",INDEX(J!$A$1:$ZZ$200,MATCH($A93,J!$A$1:$A$200,0),MATCH(J$8,J!$A$1:$ZZ$1,0)),""),"")</f>
        <v>-0.45248234800191861</v>
      </c>
      <c r="K93" s="10"/>
      <c r="L93" s="43" t="str">
        <f>IF(L92&lt;&gt;"",IF(INDEX(J!$A$1:$ZZ$200,MATCH(L92+1,J!$A$1:$A$200,0),MATCH(M$8,J!$A$1:$ZZ$1,0))&lt;&gt;"",L92+1,""),"")</f>
        <v/>
      </c>
      <c r="M93" s="45" t="str">
        <f>IFERROR(IF(INDEX(J!$A$1:$ZZ$200,MATCH($A93,J!$A$1:$A$200,0),MATCH(M$8,J!$A$1:$ZZ$1,0))&lt;&gt;"",INDEX(J!$A$1:$ZZ$200,MATCH($A93,J!$A$1:$A$200,0),MATCH(M$8,J!$A$1:$ZZ$1,0)),""),"")</f>
        <v/>
      </c>
      <c r="N93" s="45" t="str">
        <f>IFERROR(IF(INDEX(J!$A$1:$ZZ$200,MATCH($A93,J!$A$1:$A$200,0),MATCH(N$8,J!$A$1:$ZZ$1,0))&lt;&gt;"",INDEX(J!$A$1:$ZZ$200,MATCH($A93,J!$A$1:$A$200,0),MATCH(N$8,J!$A$1:$ZZ$1,0)),""),"")</f>
        <v/>
      </c>
      <c r="O93" s="45" t="str">
        <f>IFERROR(IF(INDEX(J!$A$1:$ZZ$200,MATCH($A93,J!$A$1:$A$200,0),MATCH(O$8,J!$A$1:$ZZ$1,0))&lt;&gt;"",INDEX(J!$A$1:$ZZ$200,MATCH($A93,J!$A$1:$A$200,0),MATCH(O$8,J!$A$1:$ZZ$1,0)),""),"")</f>
        <v/>
      </c>
      <c r="P93" s="10"/>
      <c r="Q93" s="43">
        <f>IF(Q92&lt;&gt;"",IF(INDEX(J!$A$1:$ZZ$200,MATCH(Q92+1,J!$A$1:$A$200,0),MATCH(R$8,J!$A$1:$ZZ$1,0))&lt;&gt;"",Q92+1,""),"")</f>
        <v>2052</v>
      </c>
      <c r="R93" s="45">
        <f>IFERROR(IF(INDEX(J!$A$1:$ZZ$200,MATCH($A93,J!$A$1:$A$200,0),MATCH(R$8,J!$A$1:$ZZ$1,0))&lt;&gt;"",INDEX(J!$A$1:$ZZ$200,MATCH($A93,J!$A$1:$A$200,0),MATCH(R$8,J!$A$1:$ZZ$1,0)),""),"")</f>
        <v>5.0456878311555545E-5</v>
      </c>
      <c r="S93" s="45">
        <f>IFERROR(IF(INDEX(J!$A$1:$ZZ$200,MATCH($A93,J!$A$1:$A$200,0),MATCH(S$8,J!$A$1:$ZZ$1,0))&lt;&gt;"",INDEX(J!$A$1:$ZZ$200,MATCH($A93,J!$A$1:$A$200,0),MATCH(S$8,J!$A$1:$ZZ$1,0)),""),"")</f>
        <v>65.87882764627922</v>
      </c>
      <c r="T93" s="45">
        <f>IFERROR(IF(INDEX(J!$A$1:$ZZ$200,MATCH($A93,J!$A$1:$A$200,0),MATCH(T$8,J!$A$1:$ZZ$1,0))&lt;&gt;"",INDEX(J!$A$1:$ZZ$200,MATCH($A93,J!$A$1:$A$200,0),MATCH(T$8,J!$A$1:$ZZ$1,0)),""),"")</f>
        <v>21.768386753795269</v>
      </c>
      <c r="U93" s="45">
        <f>IFERROR(IF(INDEX(J!$A$1:$ZZ$200,MATCH($A93,J!$A$1:$A$200,0),MATCH(U$8,J!$A$1:$ZZ$1,0))&lt;&gt;"",INDEX(J!$A$1:$ZZ$200,MATCH($A93,J!$A$1:$A$200,0),MATCH(U$8,J!$A$1:$ZZ$1,0)),""),"")</f>
        <v>3.1784529942860531</v>
      </c>
    </row>
    <row r="94" spans="1:21">
      <c r="A94" s="43">
        <f>IF(A93&lt;&gt;"",IF(INDEX(J!$A$1:$ZZ$200,MATCH(A93+1,J!$A$1:$A$200,0),MATCH(B$8,J!$A$1:$ZZ$1,0))&lt;&gt;"",A93+1,""),"")</f>
        <v>2053</v>
      </c>
      <c r="B94" s="44">
        <f>IFERROR(IF(INDEX(J!$A$1:$ZZ$200,MATCH($A94,J!$A$1:$A$200,0),MATCH(B$8,J!$A$1:$ZZ$1,0))&lt;&gt;"",INDEX(J!$A$1:$ZZ$200,MATCH($A94,J!$A$1:$A$200,0),MATCH(B$8,J!$A$1:$ZZ$1,0)),""),"")</f>
        <v>3234.9388561317551</v>
      </c>
      <c r="C94" s="45">
        <f>IFERROR(IF(INDEX(J!$A$1:$ZZ$200,MATCH($A94,J!$A$1:$A$200,0),MATCH(C$8,J!$A$1:$ZZ$1,0))&lt;&gt;"",INDEX(J!$A$1:$ZZ$200,MATCH($A94,J!$A$1:$A$200,0),MATCH(C$8,J!$A$1:$ZZ$1,0)),""),"")</f>
        <v>38.684104014155601</v>
      </c>
      <c r="D94" s="10"/>
      <c r="E94" s="43">
        <f>IF(E93&lt;&gt;"",IF(INDEX(J!$A$1:$ZZ$200,MATCH(E93+1,J!$A$1:$A$200,0),MATCH(F$8,J!$A$1:$ZZ$1,0))&lt;&gt;"",E93+1,""),"")</f>
        <v>2053</v>
      </c>
      <c r="F94" s="45">
        <f>IFERROR(IF(INDEX(J!$A$1:$ZZ$200,MATCH($A94,J!$A$1:$A$200,0),MATCH(F$8,J!$A$1:$ZZ$1,0))&lt;&gt;"",INDEX(J!$A$1:$ZZ$200,MATCH($A94,J!$A$1:$A$200,0),MATCH(F$8,J!$A$1:$ZZ$1,0)),""),"")</f>
        <v>-1.4206802025319587</v>
      </c>
      <c r="G94" s="45">
        <f>IFERROR(IF(INDEX(J!$A$1:$ZZ$200,MATCH($A94,J!$A$1:$A$200,0),MATCH(G$8,J!$A$1:$ZZ$1,0))&lt;&gt;"",INDEX(J!$A$1:$ZZ$200,MATCH($A94,J!$A$1:$A$200,0),MATCH(G$8,J!$A$1:$ZZ$1,0)),""),"")</f>
        <v>0.27278305172227352</v>
      </c>
      <c r="H94" s="45">
        <f>IFERROR(IF(INDEX(J!$A$1:$ZZ$200,MATCH($A94,J!$A$1:$A$200,0),MATCH(H$8,J!$A$1:$ZZ$1,0))&lt;&gt;"",INDEX(J!$A$1:$ZZ$200,MATCH($A94,J!$A$1:$A$200,0),MATCH(H$8,J!$A$1:$ZZ$1,0)),""),"")</f>
        <v>-1.0322646280333767</v>
      </c>
      <c r="I94" s="45">
        <f>IFERROR(IF(INDEX(J!$A$1:$ZZ$200,MATCH($A94,J!$A$1:$A$200,0),MATCH(I$8,J!$A$1:$ZZ$1,0))&lt;&gt;"",INDEX(J!$A$1:$ZZ$200,MATCH($A94,J!$A$1:$A$200,0),MATCH(I$8,J!$A$1:$ZZ$1,0)),""),"")</f>
        <v>-0.19779907296899638</v>
      </c>
      <c r="J94" s="46">
        <f>IFERROR(IF(INDEX(J!$A$1:$ZZ$200,MATCH($A94,J!$A$1:$A$200,0),MATCH(J$8,J!$A$1:$ZZ$1,0))&lt;&gt;"",INDEX(J!$A$1:$ZZ$200,MATCH($A94,J!$A$1:$A$200,0),MATCH(J$8,J!$A$1:$ZZ$1,0)),""),"")</f>
        <v>-0.46339955325185911</v>
      </c>
      <c r="K94" s="10"/>
      <c r="L94" s="43" t="str">
        <f>IF(L93&lt;&gt;"",IF(INDEX(J!$A$1:$ZZ$200,MATCH(L93+1,J!$A$1:$A$200,0),MATCH(M$8,J!$A$1:$ZZ$1,0))&lt;&gt;"",L93+1,""),"")</f>
        <v/>
      </c>
      <c r="M94" s="45" t="str">
        <f>IFERROR(IF(INDEX(J!$A$1:$ZZ$200,MATCH($A94,J!$A$1:$A$200,0),MATCH(M$8,J!$A$1:$ZZ$1,0))&lt;&gt;"",INDEX(J!$A$1:$ZZ$200,MATCH($A94,J!$A$1:$A$200,0),MATCH(M$8,J!$A$1:$ZZ$1,0)),""),"")</f>
        <v/>
      </c>
      <c r="N94" s="45" t="str">
        <f>IFERROR(IF(INDEX(J!$A$1:$ZZ$200,MATCH($A94,J!$A$1:$A$200,0),MATCH(N$8,J!$A$1:$ZZ$1,0))&lt;&gt;"",INDEX(J!$A$1:$ZZ$200,MATCH($A94,J!$A$1:$A$200,0),MATCH(N$8,J!$A$1:$ZZ$1,0)),""),"")</f>
        <v/>
      </c>
      <c r="O94" s="45" t="str">
        <f>IFERROR(IF(INDEX(J!$A$1:$ZZ$200,MATCH($A94,J!$A$1:$A$200,0),MATCH(O$8,J!$A$1:$ZZ$1,0))&lt;&gt;"",INDEX(J!$A$1:$ZZ$200,MATCH($A94,J!$A$1:$A$200,0),MATCH(O$8,J!$A$1:$ZZ$1,0)),""),"")</f>
        <v/>
      </c>
      <c r="P94" s="10"/>
      <c r="Q94" s="43">
        <f>IF(Q93&lt;&gt;"",IF(INDEX(J!$A$1:$ZZ$200,MATCH(Q93+1,J!$A$1:$A$200,0),MATCH(R$8,J!$A$1:$ZZ$1,0))&lt;&gt;"",Q93+1,""),"")</f>
        <v>2053</v>
      </c>
      <c r="R94" s="45">
        <f>IFERROR(IF(INDEX(J!$A$1:$ZZ$200,MATCH($A94,J!$A$1:$A$200,0),MATCH(R$8,J!$A$1:$ZZ$1,0))&lt;&gt;"",INDEX(J!$A$1:$ZZ$200,MATCH($A94,J!$A$1:$A$200,0),MATCH(R$8,J!$A$1:$ZZ$1,0)),""),"")</f>
        <v>4.7201414945874384E-5</v>
      </c>
      <c r="S94" s="45">
        <f>IFERROR(IF(INDEX(J!$A$1:$ZZ$200,MATCH($A94,J!$A$1:$A$200,0),MATCH(S$8,J!$A$1:$ZZ$1,0))&lt;&gt;"",INDEX(J!$A$1:$ZZ$200,MATCH($A94,J!$A$1:$A$200,0),MATCH(S$8,J!$A$1:$ZZ$1,0)),""),"")</f>
        <v>65.635831082590641</v>
      </c>
      <c r="T94" s="45">
        <f>IFERROR(IF(INDEX(J!$A$1:$ZZ$200,MATCH($A94,J!$A$1:$A$200,0),MATCH(T$8,J!$A$1:$ZZ$1,0))&lt;&gt;"",INDEX(J!$A$1:$ZZ$200,MATCH($A94,J!$A$1:$A$200,0),MATCH(T$8,J!$A$1:$ZZ$1,0)),""),"")</f>
        <v>21.198854920006511</v>
      </c>
      <c r="U94" s="45">
        <f>IFERROR(IF(INDEX(J!$A$1:$ZZ$200,MATCH($A94,J!$A$1:$A$200,0),MATCH(U$8,J!$A$1:$ZZ$1,0))&lt;&gt;"",INDEX(J!$A$1:$ZZ$200,MATCH($A94,J!$A$1:$A$200,0),MATCH(U$8,J!$A$1:$ZZ$1,0)),""),"")</f>
        <v>3.0718805788070873</v>
      </c>
    </row>
    <row r="95" spans="1:21">
      <c r="A95" s="43">
        <f>IF(A94&lt;&gt;"",IF(INDEX(J!$A$1:$ZZ$200,MATCH(A94+1,J!$A$1:$A$200,0),MATCH(B$8,J!$A$1:$ZZ$1,0))&lt;&gt;"",A94+1,""),"")</f>
        <v>2054</v>
      </c>
      <c r="B95" s="44">
        <f>IFERROR(IF(INDEX(J!$A$1:$ZZ$200,MATCH($A95,J!$A$1:$A$200,0),MATCH(B$8,J!$A$1:$ZZ$1,0))&lt;&gt;"",INDEX(J!$A$1:$ZZ$200,MATCH($A95,J!$A$1:$A$200,0),MATCH(B$8,J!$A$1:$ZZ$1,0)),""),"")</f>
        <v>3232.3623464416046</v>
      </c>
      <c r="C95" s="45">
        <f>IFERROR(IF(INDEX(J!$A$1:$ZZ$200,MATCH($A95,J!$A$1:$A$200,0),MATCH(C$8,J!$A$1:$ZZ$1,0))&lt;&gt;"",INDEX(J!$A$1:$ZZ$200,MATCH($A95,J!$A$1:$A$200,0),MATCH(C$8,J!$A$1:$ZZ$1,0)),""),"")</f>
        <v>38.70522481648338</v>
      </c>
      <c r="D95" s="10"/>
      <c r="E95" s="43">
        <f>IF(E94&lt;&gt;"",IF(INDEX(J!$A$1:$ZZ$200,MATCH(E94+1,J!$A$1:$A$200,0),MATCH(F$8,J!$A$1:$ZZ$1,0))&lt;&gt;"",E94+1,""),"")</f>
        <v>2054</v>
      </c>
      <c r="F95" s="45">
        <f>IFERROR(IF(INDEX(J!$A$1:$ZZ$200,MATCH($A95,J!$A$1:$A$200,0),MATCH(F$8,J!$A$1:$ZZ$1,0))&lt;&gt;"",INDEX(J!$A$1:$ZZ$200,MATCH($A95,J!$A$1:$A$200,0),MATCH(F$8,J!$A$1:$ZZ$1,0)),""),"")</f>
        <v>-1.4166083451901055</v>
      </c>
      <c r="G95" s="45">
        <f>IFERROR(IF(INDEX(J!$A$1:$ZZ$200,MATCH($A95,J!$A$1:$A$200,0),MATCH(G$8,J!$A$1:$ZZ$1,0))&lt;&gt;"",INDEX(J!$A$1:$ZZ$200,MATCH($A95,J!$A$1:$A$200,0),MATCH(G$8,J!$A$1:$ZZ$1,0)),""),"")</f>
        <v>0.27249131443087832</v>
      </c>
      <c r="H95" s="45">
        <f>IFERROR(IF(INDEX(J!$A$1:$ZZ$200,MATCH($A95,J!$A$1:$A$200,0),MATCH(H$8,J!$A$1:$ZZ$1,0))&lt;&gt;"",INDEX(J!$A$1:$ZZ$200,MATCH($A95,J!$A$1:$A$200,0),MATCH(H$8,J!$A$1:$ZZ$1,0)),""),"")</f>
        <v>-1.0261788250072876</v>
      </c>
      <c r="I95" s="45">
        <f>IFERROR(IF(INDEX(J!$A$1:$ZZ$200,MATCH($A95,J!$A$1:$A$200,0),MATCH(I$8,J!$A$1:$ZZ$1,0))&lt;&gt;"",INDEX(J!$A$1:$ZZ$200,MATCH($A95,J!$A$1:$A$200,0),MATCH(I$8,J!$A$1:$ZZ$1,0)),""),"")</f>
        <v>-0.20093538946090911</v>
      </c>
      <c r="J95" s="46">
        <f>IFERROR(IF(INDEX(J!$A$1:$ZZ$200,MATCH($A95,J!$A$1:$A$200,0),MATCH(J$8,J!$A$1:$ZZ$1,0))&lt;&gt;"",INDEX(J!$A$1:$ZZ$200,MATCH($A95,J!$A$1:$A$200,0),MATCH(J$8,J!$A$1:$ZZ$1,0)),""),"")</f>
        <v>-0.461985445152787</v>
      </c>
      <c r="K95" s="10"/>
      <c r="L95" s="43" t="str">
        <f>IF(L94&lt;&gt;"",IF(INDEX(J!$A$1:$ZZ$200,MATCH(L94+1,J!$A$1:$A$200,0),MATCH(M$8,J!$A$1:$ZZ$1,0))&lt;&gt;"",L94+1,""),"")</f>
        <v/>
      </c>
      <c r="M95" s="45" t="str">
        <f>IFERROR(IF(INDEX(J!$A$1:$ZZ$200,MATCH($A95,J!$A$1:$A$200,0),MATCH(M$8,J!$A$1:$ZZ$1,0))&lt;&gt;"",INDEX(J!$A$1:$ZZ$200,MATCH($A95,J!$A$1:$A$200,0),MATCH(M$8,J!$A$1:$ZZ$1,0)),""),"")</f>
        <v/>
      </c>
      <c r="N95" s="45" t="str">
        <f>IFERROR(IF(INDEX(J!$A$1:$ZZ$200,MATCH($A95,J!$A$1:$A$200,0),MATCH(N$8,J!$A$1:$ZZ$1,0))&lt;&gt;"",INDEX(J!$A$1:$ZZ$200,MATCH($A95,J!$A$1:$A$200,0),MATCH(N$8,J!$A$1:$ZZ$1,0)),""),"")</f>
        <v/>
      </c>
      <c r="O95" s="45" t="str">
        <f>IFERROR(IF(INDEX(J!$A$1:$ZZ$200,MATCH($A95,J!$A$1:$A$200,0),MATCH(O$8,J!$A$1:$ZZ$1,0))&lt;&gt;"",INDEX(J!$A$1:$ZZ$200,MATCH($A95,J!$A$1:$A$200,0),MATCH(O$8,J!$A$1:$ZZ$1,0)),""),"")</f>
        <v/>
      </c>
      <c r="P95" s="10"/>
      <c r="Q95" s="43">
        <f>IF(Q94&lt;&gt;"",IF(INDEX(J!$A$1:$ZZ$200,MATCH(Q94+1,J!$A$1:$A$200,0),MATCH(R$8,J!$A$1:$ZZ$1,0))&lt;&gt;"",Q94+1,""),"")</f>
        <v>2054</v>
      </c>
      <c r="R95" s="45">
        <f>IFERROR(IF(INDEX(J!$A$1:$ZZ$200,MATCH($A95,J!$A$1:$A$200,0),MATCH(R$8,J!$A$1:$ZZ$1,0))&lt;&gt;"",INDEX(J!$A$1:$ZZ$200,MATCH($A95,J!$A$1:$A$200,0),MATCH(R$8,J!$A$1:$ZZ$1,0)),""),"")</f>
        <v>4.6962987697241075E-5</v>
      </c>
      <c r="S95" s="45">
        <f>IFERROR(IF(INDEX(J!$A$1:$ZZ$200,MATCH($A95,J!$A$1:$A$200,0),MATCH(S$8,J!$A$1:$ZZ$1,0))&lt;&gt;"",INDEX(J!$A$1:$ZZ$200,MATCH($A95,J!$A$1:$A$200,0),MATCH(S$8,J!$A$1:$ZZ$1,0)),""),"")</f>
        <v>65.461986001225242</v>
      </c>
      <c r="T95" s="45">
        <f>IFERROR(IF(INDEX(J!$A$1:$ZZ$200,MATCH($A95,J!$A$1:$A$200,0),MATCH(T$8,J!$A$1:$ZZ$1,0))&lt;&gt;"",INDEX(J!$A$1:$ZZ$200,MATCH($A95,J!$A$1:$A$200,0),MATCH(T$8,J!$A$1:$ZZ$1,0)),""),"")</f>
        <v>20.522318709162292</v>
      </c>
      <c r="U95" s="45">
        <f>IFERROR(IF(INDEX(J!$A$1:$ZZ$200,MATCH($A95,J!$A$1:$A$200,0),MATCH(U$8,J!$A$1:$ZZ$1,0))&lt;&gt;"",INDEX(J!$A$1:$ZZ$200,MATCH($A95,J!$A$1:$A$200,0),MATCH(U$8,J!$A$1:$ZZ$1,0)),""),"")</f>
        <v>2.9553809829114299</v>
      </c>
    </row>
    <row r="96" spans="1:21">
      <c r="A96" s="43">
        <f>IF(A95&lt;&gt;"",IF(INDEX(J!$A$1:$ZZ$200,MATCH(A95+1,J!$A$1:$A$200,0),MATCH(B$8,J!$A$1:$ZZ$1,0))&lt;&gt;"",A95+1,""),"")</f>
        <v>2055</v>
      </c>
      <c r="B96" s="44">
        <f>IFERROR(IF(INDEX(J!$A$1:$ZZ$200,MATCH($A96,J!$A$1:$A$200,0),MATCH(B$8,J!$A$1:$ZZ$1,0))&lt;&gt;"",INDEX(J!$A$1:$ZZ$200,MATCH($A96,J!$A$1:$A$200,0),MATCH(B$8,J!$A$1:$ZZ$1,0)),""),"")</f>
        <v>3231.9220328158294</v>
      </c>
      <c r="C96" s="45">
        <f>IFERROR(IF(INDEX(J!$A$1:$ZZ$200,MATCH($A96,J!$A$1:$A$200,0),MATCH(C$8,J!$A$1:$ZZ$1,0))&lt;&gt;"",INDEX(J!$A$1:$ZZ$200,MATCH($A96,J!$A$1:$A$200,0),MATCH(C$8,J!$A$1:$ZZ$1,0)),""),"")</f>
        <v>38.750854683377128</v>
      </c>
      <c r="D96" s="10"/>
      <c r="E96" s="43">
        <f>IF(E95&lt;&gt;"",IF(INDEX(J!$A$1:$ZZ$200,MATCH(E95+1,J!$A$1:$A$200,0),MATCH(F$8,J!$A$1:$ZZ$1,0))&lt;&gt;"",E95+1,""),"")</f>
        <v>2055</v>
      </c>
      <c r="F96" s="45">
        <f>IFERROR(IF(INDEX(J!$A$1:$ZZ$200,MATCH($A96,J!$A$1:$A$200,0),MATCH(F$8,J!$A$1:$ZZ$1,0))&lt;&gt;"",INDEX(J!$A$1:$ZZ$200,MATCH($A96,J!$A$1:$A$200,0),MATCH(F$8,J!$A$1:$ZZ$1,0)),""),"")</f>
        <v>-1.4544030733836331</v>
      </c>
      <c r="G96" s="45">
        <f>IFERROR(IF(INDEX(J!$A$1:$ZZ$200,MATCH($A96,J!$A$1:$A$200,0),MATCH(G$8,J!$A$1:$ZZ$1,0))&lt;&gt;"",INDEX(J!$A$1:$ZZ$200,MATCH($A96,J!$A$1:$A$200,0),MATCH(G$8,J!$A$1:$ZZ$1,0)),""),"")</f>
        <v>0.27204392497680657</v>
      </c>
      <c r="H96" s="45">
        <f>IFERROR(IF(INDEX(J!$A$1:$ZZ$200,MATCH($A96,J!$A$1:$A$200,0),MATCH(H$8,J!$A$1:$ZZ$1,0))&lt;&gt;"",INDEX(J!$A$1:$ZZ$200,MATCH($A96,J!$A$1:$A$200,0),MATCH(H$8,J!$A$1:$ZZ$1,0)),""),"")</f>
        <v>-1.0602540891303143</v>
      </c>
      <c r="I96" s="45">
        <f>IFERROR(IF(INDEX(J!$A$1:$ZZ$200,MATCH($A96,J!$A$1:$A$200,0),MATCH(I$8,J!$A$1:$ZZ$1,0))&lt;&gt;"",INDEX(J!$A$1:$ZZ$200,MATCH($A96,J!$A$1:$A$200,0),MATCH(I$8,J!$A$1:$ZZ$1,0)),""),"")</f>
        <v>-0.20686654601880147</v>
      </c>
      <c r="J96" s="46">
        <f>IFERROR(IF(INDEX(J!$A$1:$ZZ$200,MATCH($A96,J!$A$1:$A$200,0),MATCH(J$8,J!$A$1:$ZZ$1,0))&lt;&gt;"",INDEX(J!$A$1:$ZZ$200,MATCH($A96,J!$A$1:$A$200,0),MATCH(J$8,J!$A$1:$ZZ$1,0)),""),"")</f>
        <v>-0.45932636321132392</v>
      </c>
      <c r="K96" s="10"/>
      <c r="L96" s="43" t="str">
        <f>IF(L95&lt;&gt;"",IF(INDEX(J!$A$1:$ZZ$200,MATCH(L95+1,J!$A$1:$A$200,0),MATCH(M$8,J!$A$1:$ZZ$1,0))&lt;&gt;"",L95+1,""),"")</f>
        <v/>
      </c>
      <c r="M96" s="45" t="str">
        <f>IFERROR(IF(INDEX(J!$A$1:$ZZ$200,MATCH($A96,J!$A$1:$A$200,0),MATCH(M$8,J!$A$1:$ZZ$1,0))&lt;&gt;"",INDEX(J!$A$1:$ZZ$200,MATCH($A96,J!$A$1:$A$200,0),MATCH(M$8,J!$A$1:$ZZ$1,0)),""),"")</f>
        <v/>
      </c>
      <c r="N96" s="45" t="str">
        <f>IFERROR(IF(INDEX(J!$A$1:$ZZ$200,MATCH($A96,J!$A$1:$A$200,0),MATCH(N$8,J!$A$1:$ZZ$1,0))&lt;&gt;"",INDEX(J!$A$1:$ZZ$200,MATCH($A96,J!$A$1:$A$200,0),MATCH(N$8,J!$A$1:$ZZ$1,0)),""),"")</f>
        <v/>
      </c>
      <c r="O96" s="45" t="str">
        <f>IFERROR(IF(INDEX(J!$A$1:$ZZ$200,MATCH($A96,J!$A$1:$A$200,0),MATCH(O$8,J!$A$1:$ZZ$1,0))&lt;&gt;"",INDEX(J!$A$1:$ZZ$200,MATCH($A96,J!$A$1:$A$200,0),MATCH(O$8,J!$A$1:$ZZ$1,0)),""),"")</f>
        <v/>
      </c>
      <c r="P96" s="10"/>
      <c r="Q96" s="43">
        <f>IF(Q95&lt;&gt;"",IF(INDEX(J!$A$1:$ZZ$200,MATCH(Q95+1,J!$A$1:$A$200,0),MATCH(R$8,J!$A$1:$ZZ$1,0))&lt;&gt;"",Q95+1,""),"")</f>
        <v>2055</v>
      </c>
      <c r="R96" s="45">
        <f>IFERROR(IF(INDEX(J!$A$1:$ZZ$200,MATCH($A96,J!$A$1:$A$200,0),MATCH(R$8,J!$A$1:$ZZ$1,0))&lt;&gt;"",INDEX(J!$A$1:$ZZ$200,MATCH($A96,J!$A$1:$A$200,0),MATCH(R$8,J!$A$1:$ZZ$1,0)),""),"")</f>
        <v>4.2426472155554512E-5</v>
      </c>
      <c r="S96" s="45">
        <f>IFERROR(IF(INDEX(J!$A$1:$ZZ$200,MATCH($A96,J!$A$1:$A$200,0),MATCH(S$8,J!$A$1:$ZZ$1,0))&lt;&gt;"",INDEX(J!$A$1:$ZZ$200,MATCH($A96,J!$A$1:$A$200,0),MATCH(S$8,J!$A$1:$ZZ$1,0)),""),"")</f>
        <v>65.296683091961768</v>
      </c>
      <c r="T96" s="45">
        <f>IFERROR(IF(INDEX(J!$A$1:$ZZ$200,MATCH($A96,J!$A$1:$A$200,0),MATCH(T$8,J!$A$1:$ZZ$1,0))&lt;&gt;"",INDEX(J!$A$1:$ZZ$200,MATCH($A96,J!$A$1:$A$200,0),MATCH(T$8,J!$A$1:$ZZ$1,0)),""),"")</f>
        <v>19.899388253154569</v>
      </c>
      <c r="U96" s="45">
        <f>IFERROR(IF(INDEX(J!$A$1:$ZZ$200,MATCH($A96,J!$A$1:$A$200,0),MATCH(U$8,J!$A$1:$ZZ$1,0))&lt;&gt;"",INDEX(J!$A$1:$ZZ$200,MATCH($A96,J!$A$1:$A$200,0),MATCH(U$8,J!$A$1:$ZZ$1,0)),""),"")</f>
        <v>2.8715372166187718</v>
      </c>
    </row>
    <row r="97" spans="1:21">
      <c r="A97" s="43">
        <f>IF(A96&lt;&gt;"",IF(INDEX(J!$A$1:$ZZ$200,MATCH(A96+1,J!$A$1:$A$200,0),MATCH(B$8,J!$A$1:$ZZ$1,0))&lt;&gt;"",A96+1,""),"")</f>
        <v>2056</v>
      </c>
      <c r="B97" s="44">
        <f>IFERROR(IF(INDEX(J!$A$1:$ZZ$200,MATCH($A97,J!$A$1:$A$200,0),MATCH(B$8,J!$A$1:$ZZ$1,0))&lt;&gt;"",INDEX(J!$A$1:$ZZ$200,MATCH($A97,J!$A$1:$A$200,0),MATCH(B$8,J!$A$1:$ZZ$1,0)),""),"")</f>
        <v>3229.7053925980949</v>
      </c>
      <c r="C97" s="45">
        <f>IFERROR(IF(INDEX(J!$A$1:$ZZ$200,MATCH($A97,J!$A$1:$A$200,0),MATCH(C$8,J!$A$1:$ZZ$1,0))&lt;&gt;"",INDEX(J!$A$1:$ZZ$200,MATCH($A97,J!$A$1:$A$200,0),MATCH(C$8,J!$A$1:$ZZ$1,0)),""),"")</f>
        <v>38.773462997355175</v>
      </c>
      <c r="D97" s="10"/>
      <c r="E97" s="43">
        <f>IF(E96&lt;&gt;"",IF(INDEX(J!$A$1:$ZZ$200,MATCH(E96+1,J!$A$1:$A$200,0),MATCH(F$8,J!$A$1:$ZZ$1,0))&lt;&gt;"",E96+1,""),"")</f>
        <v>2056</v>
      </c>
      <c r="F97" s="45">
        <f>IFERROR(IF(INDEX(J!$A$1:$ZZ$200,MATCH($A97,J!$A$1:$A$200,0),MATCH(F$8,J!$A$1:$ZZ$1,0))&lt;&gt;"",INDEX(J!$A$1:$ZZ$200,MATCH($A97,J!$A$1:$A$200,0),MATCH(F$8,J!$A$1:$ZZ$1,0)),""),"")</f>
        <v>-1.4241359413958259</v>
      </c>
      <c r="G97" s="45">
        <f>IFERROR(IF(INDEX(J!$A$1:$ZZ$200,MATCH($A97,J!$A$1:$A$200,0),MATCH(G$8,J!$A$1:$ZZ$1,0))&lt;&gt;"",INDEX(J!$A$1:$ZZ$200,MATCH($A97,J!$A$1:$A$200,0),MATCH(G$8,J!$A$1:$ZZ$1,0)),""),"")</f>
        <v>0.27145579857476915</v>
      </c>
      <c r="H97" s="45">
        <f>IFERROR(IF(INDEX(J!$A$1:$ZZ$200,MATCH($A97,J!$A$1:$A$200,0),MATCH(H$8,J!$A$1:$ZZ$1,0))&lt;&gt;"",INDEX(J!$A$1:$ZZ$200,MATCH($A97,J!$A$1:$A$200,0),MATCH(H$8,J!$A$1:$ZZ$1,0)),""),"")</f>
        <v>-1.0283298495328115</v>
      </c>
      <c r="I97" s="45">
        <f>IFERROR(IF(INDEX(J!$A$1:$ZZ$200,MATCH($A97,J!$A$1:$A$200,0),MATCH(I$8,J!$A$1:$ZZ$1,0))&lt;&gt;"",INDEX(J!$A$1:$ZZ$200,MATCH($A97,J!$A$1:$A$200,0),MATCH(I$8,J!$A$1:$ZZ$1,0)),""),"")</f>
        <v>-0.2144574888560612</v>
      </c>
      <c r="J97" s="46">
        <f>IFERROR(IF(INDEX(J!$A$1:$ZZ$200,MATCH($A97,J!$A$1:$A$200,0),MATCH(J$8,J!$A$1:$ZZ$1,0))&lt;&gt;"",INDEX(J!$A$1:$ZZ$200,MATCH($A97,J!$A$1:$A$200,0),MATCH(J$8,J!$A$1:$ZZ$1,0)),""),"")</f>
        <v>-0.4528044015817223</v>
      </c>
      <c r="K97" s="10"/>
      <c r="L97" s="43" t="str">
        <f>IF(L96&lt;&gt;"",IF(INDEX(J!$A$1:$ZZ$200,MATCH(L96+1,J!$A$1:$A$200,0),MATCH(M$8,J!$A$1:$ZZ$1,0))&lt;&gt;"",L96+1,""),"")</f>
        <v/>
      </c>
      <c r="M97" s="45" t="str">
        <f>IFERROR(IF(INDEX(J!$A$1:$ZZ$200,MATCH($A97,J!$A$1:$A$200,0),MATCH(M$8,J!$A$1:$ZZ$1,0))&lt;&gt;"",INDEX(J!$A$1:$ZZ$200,MATCH($A97,J!$A$1:$A$200,0),MATCH(M$8,J!$A$1:$ZZ$1,0)),""),"")</f>
        <v/>
      </c>
      <c r="N97" s="45" t="str">
        <f>IFERROR(IF(INDEX(J!$A$1:$ZZ$200,MATCH($A97,J!$A$1:$A$200,0),MATCH(N$8,J!$A$1:$ZZ$1,0))&lt;&gt;"",INDEX(J!$A$1:$ZZ$200,MATCH($A97,J!$A$1:$A$200,0),MATCH(N$8,J!$A$1:$ZZ$1,0)),""),"")</f>
        <v/>
      </c>
      <c r="O97" s="45" t="str">
        <f>IFERROR(IF(INDEX(J!$A$1:$ZZ$200,MATCH($A97,J!$A$1:$A$200,0),MATCH(O$8,J!$A$1:$ZZ$1,0))&lt;&gt;"",INDEX(J!$A$1:$ZZ$200,MATCH($A97,J!$A$1:$A$200,0),MATCH(O$8,J!$A$1:$ZZ$1,0)),""),"")</f>
        <v/>
      </c>
      <c r="P97" s="10"/>
      <c r="Q97" s="43">
        <f>IF(Q96&lt;&gt;"",IF(INDEX(J!$A$1:$ZZ$200,MATCH(Q96+1,J!$A$1:$A$200,0),MATCH(R$8,J!$A$1:$ZZ$1,0))&lt;&gt;"",Q96+1,""),"")</f>
        <v>2056</v>
      </c>
      <c r="R97" s="45">
        <f>IFERROR(IF(INDEX(J!$A$1:$ZZ$200,MATCH($A97,J!$A$1:$A$200,0),MATCH(R$8,J!$A$1:$ZZ$1,0))&lt;&gt;"",INDEX(J!$A$1:$ZZ$200,MATCH($A97,J!$A$1:$A$200,0),MATCH(R$8,J!$A$1:$ZZ$1,0)),""),"")</f>
        <v>4.194657939796121E-5</v>
      </c>
      <c r="S97" s="45">
        <f>IFERROR(IF(INDEX(J!$A$1:$ZZ$200,MATCH($A97,J!$A$1:$A$200,0),MATCH(S$8,J!$A$1:$ZZ$1,0))&lt;&gt;"",INDEX(J!$A$1:$ZZ$200,MATCH($A97,J!$A$1:$A$200,0),MATCH(S$8,J!$A$1:$ZZ$1,0)),""),"")</f>
        <v>65.128491999596477</v>
      </c>
      <c r="T97" s="45">
        <f>IFERROR(IF(INDEX(J!$A$1:$ZZ$200,MATCH($A97,J!$A$1:$A$200,0),MATCH(T$8,J!$A$1:$ZZ$1,0))&lt;&gt;"",INDEX(J!$A$1:$ZZ$200,MATCH($A97,J!$A$1:$A$200,0),MATCH(T$8,J!$A$1:$ZZ$1,0)),""),"")</f>
        <v>19.331487042719782</v>
      </c>
      <c r="U97" s="45">
        <f>IFERROR(IF(INDEX(J!$A$1:$ZZ$200,MATCH($A97,J!$A$1:$A$200,0),MATCH(U$8,J!$A$1:$ZZ$1,0))&lt;&gt;"",INDEX(J!$A$1:$ZZ$200,MATCH($A97,J!$A$1:$A$200,0),MATCH(U$8,J!$A$1:$ZZ$1,0)),""),"")</f>
        <v>2.799681966304715</v>
      </c>
    </row>
    <row r="98" spans="1:21">
      <c r="A98" s="43">
        <f>IF(A97&lt;&gt;"",IF(INDEX(J!$A$1:$ZZ$200,MATCH(A97+1,J!$A$1:$A$200,0),MATCH(B$8,J!$A$1:$ZZ$1,0))&lt;&gt;"",A97+1,""),"")</f>
        <v>2057</v>
      </c>
      <c r="B98" s="44">
        <f>IFERROR(IF(INDEX(J!$A$1:$ZZ$200,MATCH($A98,J!$A$1:$A$200,0),MATCH(B$8,J!$A$1:$ZZ$1,0))&lt;&gt;"",INDEX(J!$A$1:$ZZ$200,MATCH($A98,J!$A$1:$A$200,0),MATCH(B$8,J!$A$1:$ZZ$1,0)),""),"")</f>
        <v>3228.437753398312</v>
      </c>
      <c r="C98" s="45">
        <f>IFERROR(IF(INDEX(J!$A$1:$ZZ$200,MATCH($A98,J!$A$1:$A$200,0),MATCH(C$8,J!$A$1:$ZZ$1,0))&lt;&gt;"",INDEX(J!$A$1:$ZZ$200,MATCH($A98,J!$A$1:$A$200,0),MATCH(C$8,J!$A$1:$ZZ$1,0)),""),"")</f>
        <v>38.804877517958182</v>
      </c>
      <c r="D98" s="10"/>
      <c r="E98" s="43">
        <f>IF(E97&lt;&gt;"",IF(INDEX(J!$A$1:$ZZ$200,MATCH(E97+1,J!$A$1:$A$200,0),MATCH(F$8,J!$A$1:$ZZ$1,0))&lt;&gt;"",E97+1,""),"")</f>
        <v>2057</v>
      </c>
      <c r="F98" s="45">
        <f>IFERROR(IF(INDEX(J!$A$1:$ZZ$200,MATCH($A98,J!$A$1:$A$200,0),MATCH(F$8,J!$A$1:$ZZ$1,0))&lt;&gt;"",INDEX(J!$A$1:$ZZ$200,MATCH($A98,J!$A$1:$A$200,0),MATCH(F$8,J!$A$1:$ZZ$1,0)),""),"")</f>
        <v>-1.4612222167408557</v>
      </c>
      <c r="G98" s="45">
        <f>IFERROR(IF(INDEX(J!$A$1:$ZZ$200,MATCH($A98,J!$A$1:$A$200,0),MATCH(G$8,J!$A$1:$ZZ$1,0))&lt;&gt;"",INDEX(J!$A$1:$ZZ$200,MATCH($A98,J!$A$1:$A$200,0),MATCH(G$8,J!$A$1:$ZZ$1,0)),""),"")</f>
        <v>0.27098464222363028</v>
      </c>
      <c r="H98" s="45">
        <f>IFERROR(IF(INDEX(J!$A$1:$ZZ$200,MATCH($A98,J!$A$1:$A$200,0),MATCH(H$8,J!$A$1:$ZZ$1,0))&lt;&gt;"",INDEX(J!$A$1:$ZZ$200,MATCH($A98,J!$A$1:$A$200,0),MATCH(H$8,J!$A$1:$ZZ$1,0)),""),"")</f>
        <v>-1.0450862308427342</v>
      </c>
      <c r="I98" s="45">
        <f>IFERROR(IF(INDEX(J!$A$1:$ZZ$200,MATCH($A98,J!$A$1:$A$200,0),MATCH(I$8,J!$A$1:$ZZ$1,0))&lt;&gt;"",INDEX(J!$A$1:$ZZ$200,MATCH($A98,J!$A$1:$A$200,0),MATCH(I$8,J!$A$1:$ZZ$1,0)),""),"")</f>
        <v>-0.21915353113820968</v>
      </c>
      <c r="J98" s="46">
        <f>IFERROR(IF(INDEX(J!$A$1:$ZZ$200,MATCH($A98,J!$A$1:$A$200,0),MATCH(J$8,J!$A$1:$ZZ$1,0))&lt;&gt;"",INDEX(J!$A$1:$ZZ$200,MATCH($A98,J!$A$1:$A$200,0),MATCH(J$8,J!$A$1:$ZZ$1,0)),""),"")</f>
        <v>-0.467967096983542</v>
      </c>
      <c r="K98" s="10"/>
      <c r="L98" s="43" t="str">
        <f>IF(L97&lt;&gt;"",IF(INDEX(J!$A$1:$ZZ$200,MATCH(L97+1,J!$A$1:$A$200,0),MATCH(M$8,J!$A$1:$ZZ$1,0))&lt;&gt;"",L97+1,""),"")</f>
        <v/>
      </c>
      <c r="M98" s="45" t="str">
        <f>IFERROR(IF(INDEX(J!$A$1:$ZZ$200,MATCH($A98,J!$A$1:$A$200,0),MATCH(M$8,J!$A$1:$ZZ$1,0))&lt;&gt;"",INDEX(J!$A$1:$ZZ$200,MATCH($A98,J!$A$1:$A$200,0),MATCH(M$8,J!$A$1:$ZZ$1,0)),""),"")</f>
        <v/>
      </c>
      <c r="N98" s="45" t="str">
        <f>IFERROR(IF(INDEX(J!$A$1:$ZZ$200,MATCH($A98,J!$A$1:$A$200,0),MATCH(N$8,J!$A$1:$ZZ$1,0))&lt;&gt;"",INDEX(J!$A$1:$ZZ$200,MATCH($A98,J!$A$1:$A$200,0),MATCH(N$8,J!$A$1:$ZZ$1,0)),""),"")</f>
        <v/>
      </c>
      <c r="O98" s="45" t="str">
        <f>IFERROR(IF(INDEX(J!$A$1:$ZZ$200,MATCH($A98,J!$A$1:$A$200,0),MATCH(O$8,J!$A$1:$ZZ$1,0))&lt;&gt;"",INDEX(J!$A$1:$ZZ$200,MATCH($A98,J!$A$1:$A$200,0),MATCH(O$8,J!$A$1:$ZZ$1,0)),""),"")</f>
        <v/>
      </c>
      <c r="P98" s="10"/>
      <c r="Q98" s="43">
        <f>IF(Q97&lt;&gt;"",IF(INDEX(J!$A$1:$ZZ$200,MATCH(Q97+1,J!$A$1:$A$200,0),MATCH(R$8,J!$A$1:$ZZ$1,0))&lt;&gt;"",Q97+1,""),"")</f>
        <v>2057</v>
      </c>
      <c r="R98" s="45">
        <f>IFERROR(IF(INDEX(J!$A$1:$ZZ$200,MATCH($A98,J!$A$1:$A$200,0),MATCH(R$8,J!$A$1:$ZZ$1,0))&lt;&gt;"",INDEX(J!$A$1:$ZZ$200,MATCH($A98,J!$A$1:$A$200,0),MATCH(R$8,J!$A$1:$ZZ$1,0)),""),"")</f>
        <v>3.8448202811203204E-5</v>
      </c>
      <c r="S98" s="45">
        <f>IFERROR(IF(INDEX(J!$A$1:$ZZ$200,MATCH($A98,J!$A$1:$A$200,0),MATCH(S$8,J!$A$1:$ZZ$1,0))&lt;&gt;"",INDEX(J!$A$1:$ZZ$200,MATCH($A98,J!$A$1:$A$200,0),MATCH(S$8,J!$A$1:$ZZ$1,0)),""),"")</f>
        <v>64.977026535560896</v>
      </c>
      <c r="T98" s="45">
        <f>IFERROR(IF(INDEX(J!$A$1:$ZZ$200,MATCH($A98,J!$A$1:$A$200,0),MATCH(T$8,J!$A$1:$ZZ$1,0))&lt;&gt;"",INDEX(J!$A$1:$ZZ$200,MATCH($A98,J!$A$1:$A$200,0),MATCH(T$8,J!$A$1:$ZZ$1,0)),""),"")</f>
        <v>18.690175479851902</v>
      </c>
      <c r="U98" s="45">
        <f>IFERROR(IF(INDEX(J!$A$1:$ZZ$200,MATCH($A98,J!$A$1:$A$200,0),MATCH(U$8,J!$A$1:$ZZ$1,0))&lt;&gt;"",INDEX(J!$A$1:$ZZ$200,MATCH($A98,J!$A$1:$A$200,0),MATCH(U$8,J!$A$1:$ZZ$1,0)),""),"")</f>
        <v>2.7282733288649883</v>
      </c>
    </row>
    <row r="99" spans="1:21">
      <c r="A99" s="43">
        <f>IF(A98&lt;&gt;"",IF(INDEX(J!$A$1:$ZZ$200,MATCH(A98+1,J!$A$1:$A$200,0),MATCH(B$8,J!$A$1:$ZZ$1,0))&lt;&gt;"",A98+1,""),"")</f>
        <v>2058</v>
      </c>
      <c r="B99" s="44">
        <f>IFERROR(IF(INDEX(J!$A$1:$ZZ$200,MATCH($A99,J!$A$1:$A$200,0),MATCH(B$8,J!$A$1:$ZZ$1,0))&lt;&gt;"",INDEX(J!$A$1:$ZZ$200,MATCH($A99,J!$A$1:$A$200,0),MATCH(B$8,J!$A$1:$ZZ$1,0)),""),"")</f>
        <v>3226.3708158169757</v>
      </c>
      <c r="C99" s="45">
        <f>IFERROR(IF(INDEX(J!$A$1:$ZZ$200,MATCH($A99,J!$A$1:$A$200,0),MATCH(C$8,J!$A$1:$ZZ$1,0))&lt;&gt;"",INDEX(J!$A$1:$ZZ$200,MATCH($A99,J!$A$1:$A$200,0),MATCH(C$8,J!$A$1:$ZZ$1,0)),""),"")</f>
        <v>38.823525071952155</v>
      </c>
      <c r="D99" s="10"/>
      <c r="E99" s="43">
        <f>IF(E98&lt;&gt;"",IF(INDEX(J!$A$1:$ZZ$200,MATCH(E98+1,J!$A$1:$A$200,0),MATCH(F$8,J!$A$1:$ZZ$1,0))&lt;&gt;"",E98+1,""),"")</f>
        <v>2058</v>
      </c>
      <c r="F99" s="45">
        <f>IFERROR(IF(INDEX(J!$A$1:$ZZ$200,MATCH($A99,J!$A$1:$A$200,0),MATCH(F$8,J!$A$1:$ZZ$1,0))&lt;&gt;"",INDEX(J!$A$1:$ZZ$200,MATCH($A99,J!$A$1:$A$200,0),MATCH(F$8,J!$A$1:$ZZ$1,0)),""),"")</f>
        <v>-1.4439200331502626</v>
      </c>
      <c r="G99" s="45">
        <f>IFERROR(IF(INDEX(J!$A$1:$ZZ$200,MATCH($A99,J!$A$1:$A$200,0),MATCH(G$8,J!$A$1:$ZZ$1,0))&lt;&gt;"",INDEX(J!$A$1:$ZZ$200,MATCH($A99,J!$A$1:$A$200,0),MATCH(G$8,J!$A$1:$ZZ$1,0)),""),"")</f>
        <v>0.27099318182575494</v>
      </c>
      <c r="H99" s="45">
        <f>IFERROR(IF(INDEX(J!$A$1:$ZZ$200,MATCH($A99,J!$A$1:$A$200,0),MATCH(H$8,J!$A$1:$ZZ$1,0))&lt;&gt;"",INDEX(J!$A$1:$ZZ$200,MATCH($A99,J!$A$1:$A$200,0),MATCH(H$8,J!$A$1:$ZZ$1,0)),""),"")</f>
        <v>-1.0323836058272426</v>
      </c>
      <c r="I99" s="45">
        <f>IFERROR(IF(INDEX(J!$A$1:$ZZ$200,MATCH($A99,J!$A$1:$A$200,0),MATCH(I$8,J!$A$1:$ZZ$1,0))&lt;&gt;"",INDEX(J!$A$1:$ZZ$200,MATCH($A99,J!$A$1:$A$200,0),MATCH(I$8,J!$A$1:$ZZ$1,0)),""),"")</f>
        <v>-0.22531454106497789</v>
      </c>
      <c r="J99" s="46">
        <f>IFERROR(IF(INDEX(J!$A$1:$ZZ$200,MATCH($A99,J!$A$1:$A$200,0),MATCH(J$8,J!$A$1:$ZZ$1,0))&lt;&gt;"",INDEX(J!$A$1:$ZZ$200,MATCH($A99,J!$A$1:$A$200,0),MATCH(J$8,J!$A$1:$ZZ$1,0)),""),"")</f>
        <v>-0.45721506808379692</v>
      </c>
      <c r="K99" s="10"/>
      <c r="L99" s="43" t="str">
        <f>IF(L98&lt;&gt;"",IF(INDEX(J!$A$1:$ZZ$200,MATCH(L98+1,J!$A$1:$A$200,0),MATCH(M$8,J!$A$1:$ZZ$1,0))&lt;&gt;"",L98+1,""),"")</f>
        <v/>
      </c>
      <c r="M99" s="45" t="str">
        <f>IFERROR(IF(INDEX(J!$A$1:$ZZ$200,MATCH($A99,J!$A$1:$A$200,0),MATCH(M$8,J!$A$1:$ZZ$1,0))&lt;&gt;"",INDEX(J!$A$1:$ZZ$200,MATCH($A99,J!$A$1:$A$200,0),MATCH(M$8,J!$A$1:$ZZ$1,0)),""),"")</f>
        <v/>
      </c>
      <c r="N99" s="45" t="str">
        <f>IFERROR(IF(INDEX(J!$A$1:$ZZ$200,MATCH($A99,J!$A$1:$A$200,0),MATCH(N$8,J!$A$1:$ZZ$1,0))&lt;&gt;"",INDEX(J!$A$1:$ZZ$200,MATCH($A99,J!$A$1:$A$200,0),MATCH(N$8,J!$A$1:$ZZ$1,0)),""),"")</f>
        <v/>
      </c>
      <c r="O99" s="45" t="str">
        <f>IFERROR(IF(INDEX(J!$A$1:$ZZ$200,MATCH($A99,J!$A$1:$A$200,0),MATCH(O$8,J!$A$1:$ZZ$1,0))&lt;&gt;"",INDEX(J!$A$1:$ZZ$200,MATCH($A99,J!$A$1:$A$200,0),MATCH(O$8,J!$A$1:$ZZ$1,0)),""),"")</f>
        <v/>
      </c>
      <c r="P99" s="10"/>
      <c r="Q99" s="43">
        <f>IF(Q98&lt;&gt;"",IF(INDEX(J!$A$1:$ZZ$200,MATCH(Q98+1,J!$A$1:$A$200,0),MATCH(R$8,J!$A$1:$ZZ$1,0))&lt;&gt;"",Q98+1,""),"")</f>
        <v>2058</v>
      </c>
      <c r="R99" s="45">
        <f>IFERROR(IF(INDEX(J!$A$1:$ZZ$200,MATCH($A99,J!$A$1:$A$200,0),MATCH(R$8,J!$A$1:$ZZ$1,0))&lt;&gt;"",INDEX(J!$A$1:$ZZ$200,MATCH($A99,J!$A$1:$A$200,0),MATCH(R$8,J!$A$1:$ZZ$1,0)),""),"")</f>
        <v>3.6386191477877364E-5</v>
      </c>
      <c r="S99" s="45">
        <f>IFERROR(IF(INDEX(J!$A$1:$ZZ$200,MATCH($A99,J!$A$1:$A$200,0),MATCH(S$8,J!$A$1:$ZZ$1,0))&lt;&gt;"",INDEX(J!$A$1:$ZZ$200,MATCH($A99,J!$A$1:$A$200,0),MATCH(S$8,J!$A$1:$ZZ$1,0)),""),"")</f>
        <v>64.80519040322794</v>
      </c>
      <c r="T99" s="45">
        <f>IFERROR(IF(INDEX(J!$A$1:$ZZ$200,MATCH($A99,J!$A$1:$A$200,0),MATCH(T$8,J!$A$1:$ZZ$1,0))&lt;&gt;"",INDEX(J!$A$1:$ZZ$200,MATCH($A99,J!$A$1:$A$200,0),MATCH(T$8,J!$A$1:$ZZ$1,0)),""),"")</f>
        <v>18.027193668002973</v>
      </c>
      <c r="U99" s="45">
        <f>IFERROR(IF(INDEX(J!$A$1:$ZZ$200,MATCH($A99,J!$A$1:$A$200,0),MATCH(U$8,J!$A$1:$ZZ$1,0))&lt;&gt;"",INDEX(J!$A$1:$ZZ$200,MATCH($A99,J!$A$1:$A$200,0),MATCH(U$8,J!$A$1:$ZZ$1,0)),""),"")</f>
        <v>2.6284548292260661</v>
      </c>
    </row>
    <row r="100" spans="1:21">
      <c r="A100" s="43">
        <f>IF(A99&lt;&gt;"",IF(INDEX(J!$A$1:$ZZ$200,MATCH(A99+1,J!$A$1:$A$200,0),MATCH(B$8,J!$A$1:$ZZ$1,0))&lt;&gt;"",A99+1,""),"")</f>
        <v>2059</v>
      </c>
      <c r="B100" s="44">
        <f>IFERROR(IF(INDEX(J!$A$1:$ZZ$200,MATCH($A100,J!$A$1:$A$200,0),MATCH(B$8,J!$A$1:$ZZ$1,0))&lt;&gt;"",INDEX(J!$A$1:$ZZ$200,MATCH($A100,J!$A$1:$A$200,0),MATCH(B$8,J!$A$1:$ZZ$1,0)),""),"")</f>
        <v>3226.6459711517246</v>
      </c>
      <c r="C100" s="45">
        <f>IFERROR(IF(INDEX(J!$A$1:$ZZ$200,MATCH($A100,J!$A$1:$A$200,0),MATCH(C$8,J!$A$1:$ZZ$1,0))&lt;&gt;"",INDEX(J!$A$1:$ZZ$200,MATCH($A100,J!$A$1:$A$200,0),MATCH(C$8,J!$A$1:$ZZ$1,0)),""),"")</f>
        <v>38.866589629440718</v>
      </c>
      <c r="D100" s="10"/>
      <c r="E100" s="43">
        <f>IF(E99&lt;&gt;"",IF(INDEX(J!$A$1:$ZZ$200,MATCH(E99+1,J!$A$1:$A$200,0),MATCH(F$8,J!$A$1:$ZZ$1,0))&lt;&gt;"",E99+1,""),"")</f>
        <v>2059</v>
      </c>
      <c r="F100" s="45">
        <f>IFERROR(IF(INDEX(J!$A$1:$ZZ$200,MATCH($A100,J!$A$1:$A$200,0),MATCH(F$8,J!$A$1:$ZZ$1,0))&lt;&gt;"",INDEX(J!$A$1:$ZZ$200,MATCH($A100,J!$A$1:$A$200,0),MATCH(F$8,J!$A$1:$ZZ$1,0)),""),"")</f>
        <v>-1.4354440936237027</v>
      </c>
      <c r="G100" s="45">
        <f>IFERROR(IF(INDEX(J!$A$1:$ZZ$200,MATCH($A100,J!$A$1:$A$200,0),MATCH(G$8,J!$A$1:$ZZ$1,0))&lt;&gt;"",INDEX(J!$A$1:$ZZ$200,MATCH($A100,J!$A$1:$A$200,0),MATCH(G$8,J!$A$1:$ZZ$1,0)),""),"")</f>
        <v>0.27098276012715544</v>
      </c>
      <c r="H100" s="45">
        <f>IFERROR(IF(INDEX(J!$A$1:$ZZ$200,MATCH($A100,J!$A$1:$A$200,0),MATCH(H$8,J!$A$1:$ZZ$1,0))&lt;&gt;"",INDEX(J!$A$1:$ZZ$200,MATCH($A100,J!$A$1:$A$200,0),MATCH(H$8,J!$A$1:$ZZ$1,0)),""),"")</f>
        <v>-1.0111100260735393</v>
      </c>
      <c r="I100" s="45">
        <f>IFERROR(IF(INDEX(J!$A$1:$ZZ$200,MATCH($A100,J!$A$1:$A$200,0),MATCH(I$8,J!$A$1:$ZZ$1,0))&lt;&gt;"",INDEX(J!$A$1:$ZZ$200,MATCH($A100,J!$A$1:$A$200,0),MATCH(I$8,J!$A$1:$ZZ$1,0)),""),"")</f>
        <v>-0.23202049943880068</v>
      </c>
      <c r="J100" s="46">
        <f>IFERROR(IF(INDEX(J!$A$1:$ZZ$200,MATCH($A100,J!$A$1:$A$200,0),MATCH(J$8,J!$A$1:$ZZ$1,0))&lt;&gt;"",INDEX(J!$A$1:$ZZ$200,MATCH($A100,J!$A$1:$A$200,0),MATCH(J$8,J!$A$1:$ZZ$1,0)),""),"")</f>
        <v>-0.4632963282385183</v>
      </c>
      <c r="K100" s="10"/>
      <c r="L100" s="43" t="str">
        <f>IF(L99&lt;&gt;"",IF(INDEX(J!$A$1:$ZZ$200,MATCH(L99+1,J!$A$1:$A$200,0),MATCH(M$8,J!$A$1:$ZZ$1,0))&lt;&gt;"",L99+1,""),"")</f>
        <v/>
      </c>
      <c r="M100" s="45" t="str">
        <f>IFERROR(IF(INDEX(J!$A$1:$ZZ$200,MATCH($A100,J!$A$1:$A$200,0),MATCH(M$8,J!$A$1:$ZZ$1,0))&lt;&gt;"",INDEX(J!$A$1:$ZZ$200,MATCH($A100,J!$A$1:$A$200,0),MATCH(M$8,J!$A$1:$ZZ$1,0)),""),"")</f>
        <v/>
      </c>
      <c r="N100" s="45" t="str">
        <f>IFERROR(IF(INDEX(J!$A$1:$ZZ$200,MATCH($A100,J!$A$1:$A$200,0),MATCH(N$8,J!$A$1:$ZZ$1,0))&lt;&gt;"",INDEX(J!$A$1:$ZZ$200,MATCH($A100,J!$A$1:$A$200,0),MATCH(N$8,J!$A$1:$ZZ$1,0)),""),"")</f>
        <v/>
      </c>
      <c r="O100" s="45" t="str">
        <f>IFERROR(IF(INDEX(J!$A$1:$ZZ$200,MATCH($A100,J!$A$1:$A$200,0),MATCH(O$8,J!$A$1:$ZZ$1,0))&lt;&gt;"",INDEX(J!$A$1:$ZZ$200,MATCH($A100,J!$A$1:$A$200,0),MATCH(O$8,J!$A$1:$ZZ$1,0)),""),"")</f>
        <v/>
      </c>
      <c r="P100" s="10"/>
      <c r="Q100" s="43">
        <f>IF(Q99&lt;&gt;"",IF(INDEX(J!$A$1:$ZZ$200,MATCH(Q99+1,J!$A$1:$A$200,0),MATCH(R$8,J!$A$1:$ZZ$1,0))&lt;&gt;"",Q99+1,""),"")</f>
        <v>2059</v>
      </c>
      <c r="R100" s="45">
        <f>IFERROR(IF(INDEX(J!$A$1:$ZZ$200,MATCH($A100,J!$A$1:$A$200,0),MATCH(R$8,J!$A$1:$ZZ$1,0))&lt;&gt;"",INDEX(J!$A$1:$ZZ$200,MATCH($A100,J!$A$1:$A$200,0),MATCH(R$8,J!$A$1:$ZZ$1,0)),""),"")</f>
        <v>3.6876928152596024E-5</v>
      </c>
      <c r="S100" s="45">
        <f>IFERROR(IF(INDEX(J!$A$1:$ZZ$200,MATCH($A100,J!$A$1:$A$200,0),MATCH(S$8,J!$A$1:$ZZ$1,0))&lt;&gt;"",INDEX(J!$A$1:$ZZ$200,MATCH($A100,J!$A$1:$A$200,0),MATCH(S$8,J!$A$1:$ZZ$1,0)),""),"")</f>
        <v>64.662917375584811</v>
      </c>
      <c r="T100" s="45">
        <f>IFERROR(IF(INDEX(J!$A$1:$ZZ$200,MATCH($A100,J!$A$1:$A$200,0),MATCH(T$8,J!$A$1:$ZZ$1,0))&lt;&gt;"",INDEX(J!$A$1:$ZZ$200,MATCH($A100,J!$A$1:$A$200,0),MATCH(T$8,J!$A$1:$ZZ$1,0)),""),"")</f>
        <v>17.421613473624465</v>
      </c>
      <c r="U100" s="45">
        <f>IFERROR(IF(INDEX(J!$A$1:$ZZ$200,MATCH($A100,J!$A$1:$A$200,0),MATCH(U$8,J!$A$1:$ZZ$1,0))&lt;&gt;"",INDEX(J!$A$1:$ZZ$200,MATCH($A100,J!$A$1:$A$200,0),MATCH(U$8,J!$A$1:$ZZ$1,0)),""),"")</f>
        <v>2.5280566188347886</v>
      </c>
    </row>
    <row r="101" spans="1:21">
      <c r="A101" s="43">
        <f>IF(A100&lt;&gt;"",IF(INDEX(J!$A$1:$ZZ$200,MATCH(A100+1,J!$A$1:$A$200,0),MATCH(B$8,J!$A$1:$ZZ$1,0))&lt;&gt;"",A100+1,""),"")</f>
        <v>2060</v>
      </c>
      <c r="B101" s="44">
        <f>IFERROR(IF(INDEX(J!$A$1:$ZZ$200,MATCH($A101,J!$A$1:$A$200,0),MATCH(B$8,J!$A$1:$ZZ$1,0))&lt;&gt;"",INDEX(J!$A$1:$ZZ$200,MATCH($A101,J!$A$1:$A$200,0),MATCH(B$8,J!$A$1:$ZZ$1,0)),""),"")</f>
        <v>3227.2852648277467</v>
      </c>
      <c r="C101" s="45">
        <f>IFERROR(IF(INDEX(J!$A$1:$ZZ$200,MATCH($A101,J!$A$1:$A$200,0),MATCH(C$8,J!$A$1:$ZZ$1,0))&lt;&gt;"",INDEX(J!$A$1:$ZZ$200,MATCH($A101,J!$A$1:$A$200,0),MATCH(C$8,J!$A$1:$ZZ$1,0)),""),"")</f>
        <v>38.909816835330254</v>
      </c>
      <c r="D101" s="10"/>
      <c r="E101" s="43">
        <f>IF(E100&lt;&gt;"",IF(INDEX(J!$A$1:$ZZ$200,MATCH(E100+1,J!$A$1:$A$200,0),MATCH(F$8,J!$A$1:$ZZ$1,0))&lt;&gt;"",E100+1,""),"")</f>
        <v>2060</v>
      </c>
      <c r="F101" s="45">
        <f>IFERROR(IF(INDEX(J!$A$1:$ZZ$200,MATCH($A101,J!$A$1:$A$200,0),MATCH(F$8,J!$A$1:$ZZ$1,0))&lt;&gt;"",INDEX(J!$A$1:$ZZ$200,MATCH($A101,J!$A$1:$A$200,0),MATCH(F$8,J!$A$1:$ZZ$1,0)),""),"")</f>
        <v>-1.4448997364638019</v>
      </c>
      <c r="G101" s="45">
        <f>IFERROR(IF(INDEX(J!$A$1:$ZZ$200,MATCH($A101,J!$A$1:$A$200,0),MATCH(G$8,J!$A$1:$ZZ$1,0))&lt;&gt;"",INDEX(J!$A$1:$ZZ$200,MATCH($A101,J!$A$1:$A$200,0),MATCH(G$8,J!$A$1:$ZZ$1,0)),""),"")</f>
        <v>0.27136108411800497</v>
      </c>
      <c r="H101" s="45">
        <f>IFERROR(IF(INDEX(J!$A$1:$ZZ$200,MATCH($A101,J!$A$1:$A$200,0),MATCH(H$8,J!$A$1:$ZZ$1,0))&lt;&gt;"",INDEX(J!$A$1:$ZZ$200,MATCH($A101,J!$A$1:$A$200,0),MATCH(H$8,J!$A$1:$ZZ$1,0)),""),"")</f>
        <v>-1.0087449741137113</v>
      </c>
      <c r="I101" s="45">
        <f>IFERROR(IF(INDEX(J!$A$1:$ZZ$200,MATCH($A101,J!$A$1:$A$200,0),MATCH(I$8,J!$A$1:$ZZ$1,0))&lt;&gt;"",INDEX(J!$A$1:$ZZ$200,MATCH($A101,J!$A$1:$A$200,0),MATCH(I$8,J!$A$1:$ZZ$1,0)),""),"")</f>
        <v>-0.23956535460875442</v>
      </c>
      <c r="J101" s="46">
        <f>IFERROR(IF(INDEX(J!$A$1:$ZZ$200,MATCH($A101,J!$A$1:$A$200,0),MATCH(J$8,J!$A$1:$ZZ$1,0))&lt;&gt;"",INDEX(J!$A$1:$ZZ$200,MATCH($A101,J!$A$1:$A$200,0),MATCH(J$8,J!$A$1:$ZZ$1,0)),""),"")</f>
        <v>-0.46795049185934112</v>
      </c>
      <c r="K101" s="10"/>
      <c r="L101" s="43" t="str">
        <f>IF(L100&lt;&gt;"",IF(INDEX(J!$A$1:$ZZ$200,MATCH(L100+1,J!$A$1:$A$200,0),MATCH(M$8,J!$A$1:$ZZ$1,0))&lt;&gt;"",L100+1,""),"")</f>
        <v/>
      </c>
      <c r="M101" s="45" t="str">
        <f>IFERROR(IF(INDEX(J!$A$1:$ZZ$200,MATCH($A101,J!$A$1:$A$200,0),MATCH(M$8,J!$A$1:$ZZ$1,0))&lt;&gt;"",INDEX(J!$A$1:$ZZ$200,MATCH($A101,J!$A$1:$A$200,0),MATCH(M$8,J!$A$1:$ZZ$1,0)),""),"")</f>
        <v/>
      </c>
      <c r="N101" s="45" t="str">
        <f>IFERROR(IF(INDEX(J!$A$1:$ZZ$200,MATCH($A101,J!$A$1:$A$200,0),MATCH(N$8,J!$A$1:$ZZ$1,0))&lt;&gt;"",INDEX(J!$A$1:$ZZ$200,MATCH($A101,J!$A$1:$A$200,0),MATCH(N$8,J!$A$1:$ZZ$1,0)),""),"")</f>
        <v/>
      </c>
      <c r="O101" s="45" t="str">
        <f>IFERROR(IF(INDEX(J!$A$1:$ZZ$200,MATCH($A101,J!$A$1:$A$200,0),MATCH(O$8,J!$A$1:$ZZ$1,0))&lt;&gt;"",INDEX(J!$A$1:$ZZ$200,MATCH($A101,J!$A$1:$A$200,0),MATCH(O$8,J!$A$1:$ZZ$1,0)),""),"")</f>
        <v/>
      </c>
      <c r="P101" s="10"/>
      <c r="Q101" s="43">
        <f>IF(Q100&lt;&gt;"",IF(INDEX(J!$A$1:$ZZ$200,MATCH(Q100+1,J!$A$1:$A$200,0),MATCH(R$8,J!$A$1:$ZZ$1,0))&lt;&gt;"",Q100+1,""),"")</f>
        <v>2060</v>
      </c>
      <c r="R101" s="45">
        <f>IFERROR(IF(INDEX(J!$A$1:$ZZ$200,MATCH($A101,J!$A$1:$A$200,0),MATCH(R$8,J!$A$1:$ZZ$1,0))&lt;&gt;"",INDEX(J!$A$1:$ZZ$200,MATCH($A101,J!$A$1:$A$200,0),MATCH(R$8,J!$A$1:$ZZ$1,0)),""),"")</f>
        <v>3.3470622321329915E-5</v>
      </c>
      <c r="S101" s="45">
        <f>IFERROR(IF(INDEX(J!$A$1:$ZZ$200,MATCH($A101,J!$A$1:$A$200,0),MATCH(S$8,J!$A$1:$ZZ$1,0))&lt;&gt;"",INDEX(J!$A$1:$ZZ$200,MATCH($A101,J!$A$1:$A$200,0),MATCH(S$8,J!$A$1:$ZZ$1,0)),""),"")</f>
        <v>64.564215994839429</v>
      </c>
      <c r="T101" s="45">
        <f>IFERROR(IF(INDEX(J!$A$1:$ZZ$200,MATCH($A101,J!$A$1:$A$200,0),MATCH(T$8,J!$A$1:$ZZ$1,0))&lt;&gt;"",INDEX(J!$A$1:$ZZ$200,MATCH($A101,J!$A$1:$A$200,0),MATCH(T$8,J!$A$1:$ZZ$1,0)),""),"")</f>
        <v>16.832926467124651</v>
      </c>
      <c r="U101" s="45">
        <f>IFERROR(IF(INDEX(J!$A$1:$ZZ$200,MATCH($A101,J!$A$1:$A$200,0),MATCH(U$8,J!$A$1:$ZZ$1,0))&lt;&gt;"",INDEX(J!$A$1:$ZZ$200,MATCH($A101,J!$A$1:$A$200,0),MATCH(U$8,J!$A$1:$ZZ$1,0)),""),"")</f>
        <v>2.4329580715908525</v>
      </c>
    </row>
    <row r="102" spans="1:21">
      <c r="A102" s="43">
        <f>IF(A101&lt;&gt;"",IF(INDEX(J!$A$1:$ZZ$200,MATCH(A101+1,J!$A$1:$A$200,0),MATCH(B$8,J!$A$1:$ZZ$1,0))&lt;&gt;"",A101+1,""),"")</f>
        <v>2061</v>
      </c>
      <c r="B102" s="44">
        <f>IFERROR(IF(INDEX(J!$A$1:$ZZ$200,MATCH($A102,J!$A$1:$A$200,0),MATCH(B$8,J!$A$1:$ZZ$1,0))&lt;&gt;"",INDEX(J!$A$1:$ZZ$200,MATCH($A102,J!$A$1:$A$200,0),MATCH(B$8,J!$A$1:$ZZ$1,0)),""),"")</f>
        <v>3230.8596893791246</v>
      </c>
      <c r="C102" s="45">
        <f>IFERROR(IF(INDEX(J!$A$1:$ZZ$200,MATCH($A102,J!$A$1:$A$200,0),MATCH(C$8,J!$A$1:$ZZ$1,0))&lt;&gt;"",INDEX(J!$A$1:$ZZ$200,MATCH($A102,J!$A$1:$A$200,0),MATCH(C$8,J!$A$1:$ZZ$1,0)),""),"")</f>
        <v>38.984026706957039</v>
      </c>
      <c r="D102" s="10"/>
      <c r="E102" s="43">
        <f>IF(E101&lt;&gt;"",IF(INDEX(J!$A$1:$ZZ$200,MATCH(E101+1,J!$A$1:$A$200,0),MATCH(F$8,J!$A$1:$ZZ$1,0))&lt;&gt;"",E101+1,""),"")</f>
        <v>2061</v>
      </c>
      <c r="F102" s="45">
        <f>IFERROR(IF(INDEX(J!$A$1:$ZZ$200,MATCH($A102,J!$A$1:$A$200,0),MATCH(F$8,J!$A$1:$ZZ$1,0))&lt;&gt;"",INDEX(J!$A$1:$ZZ$200,MATCH($A102,J!$A$1:$A$200,0),MATCH(F$8,J!$A$1:$ZZ$1,0)),""),"")</f>
        <v>-1.3980918048151978</v>
      </c>
      <c r="G102" s="45">
        <f>IFERROR(IF(INDEX(J!$A$1:$ZZ$200,MATCH($A102,J!$A$1:$A$200,0),MATCH(G$8,J!$A$1:$ZZ$1,0))&lt;&gt;"",INDEX(J!$A$1:$ZZ$200,MATCH($A102,J!$A$1:$A$200,0),MATCH(G$8,J!$A$1:$ZZ$1,0)),""),"")</f>
        <v>0.27079568150104139</v>
      </c>
      <c r="H102" s="45">
        <f>IFERROR(IF(INDEX(J!$A$1:$ZZ$200,MATCH($A102,J!$A$1:$A$200,0),MATCH(H$8,J!$A$1:$ZZ$1,0))&lt;&gt;"",INDEX(J!$A$1:$ZZ$200,MATCH($A102,J!$A$1:$A$200,0),MATCH(H$8,J!$A$1:$ZZ$1,0)),""),"")</f>
        <v>-0.96156620950750793</v>
      </c>
      <c r="I102" s="45">
        <f>IFERROR(IF(INDEX(J!$A$1:$ZZ$200,MATCH($A102,J!$A$1:$A$200,0),MATCH(I$8,J!$A$1:$ZZ$1,0))&lt;&gt;"",INDEX(J!$A$1:$ZZ$200,MATCH($A102,J!$A$1:$A$200,0),MATCH(I$8,J!$A$1:$ZZ$1,0)),""),"")</f>
        <v>-0.24340392232647901</v>
      </c>
      <c r="J102" s="46">
        <f>IFERROR(IF(INDEX(J!$A$1:$ZZ$200,MATCH($A102,J!$A$1:$A$200,0),MATCH(J$8,J!$A$1:$ZZ$1,0))&lt;&gt;"",INDEX(J!$A$1:$ZZ$200,MATCH($A102,J!$A$1:$A$200,0),MATCH(J$8,J!$A$1:$ZZ$1,0)),""),"")</f>
        <v>-0.46391735448225224</v>
      </c>
      <c r="K102" s="10"/>
      <c r="L102" s="43" t="str">
        <f>IF(L101&lt;&gt;"",IF(INDEX(J!$A$1:$ZZ$200,MATCH(L101+1,J!$A$1:$A$200,0),MATCH(M$8,J!$A$1:$ZZ$1,0))&lt;&gt;"",L101+1,""),"")</f>
        <v/>
      </c>
      <c r="M102" s="45" t="str">
        <f>IFERROR(IF(INDEX(J!$A$1:$ZZ$200,MATCH($A102,J!$A$1:$A$200,0),MATCH(M$8,J!$A$1:$ZZ$1,0))&lt;&gt;"",INDEX(J!$A$1:$ZZ$200,MATCH($A102,J!$A$1:$A$200,0),MATCH(M$8,J!$A$1:$ZZ$1,0)),""),"")</f>
        <v/>
      </c>
      <c r="N102" s="45" t="str">
        <f>IFERROR(IF(INDEX(J!$A$1:$ZZ$200,MATCH($A102,J!$A$1:$A$200,0),MATCH(N$8,J!$A$1:$ZZ$1,0))&lt;&gt;"",INDEX(J!$A$1:$ZZ$200,MATCH($A102,J!$A$1:$A$200,0),MATCH(N$8,J!$A$1:$ZZ$1,0)),""),"")</f>
        <v/>
      </c>
      <c r="O102" s="45" t="str">
        <f>IFERROR(IF(INDEX(J!$A$1:$ZZ$200,MATCH($A102,J!$A$1:$A$200,0),MATCH(O$8,J!$A$1:$ZZ$1,0))&lt;&gt;"",INDEX(J!$A$1:$ZZ$200,MATCH($A102,J!$A$1:$A$200,0),MATCH(O$8,J!$A$1:$ZZ$1,0)),""),"")</f>
        <v/>
      </c>
      <c r="P102" s="10"/>
      <c r="Q102" s="43">
        <f>IF(Q101&lt;&gt;"",IF(INDEX(J!$A$1:$ZZ$200,MATCH(Q101+1,J!$A$1:$A$200,0),MATCH(R$8,J!$A$1:$ZZ$1,0))&lt;&gt;"",Q101+1,""),"")</f>
        <v>2061</v>
      </c>
      <c r="R102" s="45">
        <f>IFERROR(IF(INDEX(J!$A$1:$ZZ$200,MATCH($A102,J!$A$1:$A$200,0),MATCH(R$8,J!$A$1:$ZZ$1,0))&lt;&gt;"",INDEX(J!$A$1:$ZZ$200,MATCH($A102,J!$A$1:$A$200,0),MATCH(R$8,J!$A$1:$ZZ$1,0)),""),"")</f>
        <v>3.2447219395526096E-5</v>
      </c>
      <c r="S102" s="45">
        <f>IFERROR(IF(INDEX(J!$A$1:$ZZ$200,MATCH($A102,J!$A$1:$A$200,0),MATCH(S$8,J!$A$1:$ZZ$1,0))&lt;&gt;"",INDEX(J!$A$1:$ZZ$200,MATCH($A102,J!$A$1:$A$200,0),MATCH(S$8,J!$A$1:$ZZ$1,0)),""),"")</f>
        <v>64.566323403218306</v>
      </c>
      <c r="T102" s="45">
        <f>IFERROR(IF(INDEX(J!$A$1:$ZZ$200,MATCH($A102,J!$A$1:$A$200,0),MATCH(T$8,J!$A$1:$ZZ$1,0))&lt;&gt;"",INDEX(J!$A$1:$ZZ$200,MATCH($A102,J!$A$1:$A$200,0),MATCH(T$8,J!$A$1:$ZZ$1,0)),""),"")</f>
        <v>16.221676113871609</v>
      </c>
      <c r="U102" s="45">
        <f>IFERROR(IF(INDEX(J!$A$1:$ZZ$200,MATCH($A102,J!$A$1:$A$200,0),MATCH(U$8,J!$A$1:$ZZ$1,0))&lt;&gt;"",INDEX(J!$A$1:$ZZ$200,MATCH($A102,J!$A$1:$A$200,0),MATCH(U$8,J!$A$1:$ZZ$1,0)),""),"")</f>
        <v>2.3567073072586875</v>
      </c>
    </row>
    <row r="103" spans="1:21">
      <c r="A103" s="43">
        <f>IF(A102&lt;&gt;"",IF(INDEX(J!$A$1:$ZZ$200,MATCH(A102+1,J!$A$1:$A$200,0),MATCH(B$8,J!$A$1:$ZZ$1,0))&lt;&gt;"",A102+1,""),"")</f>
        <v>2062</v>
      </c>
      <c r="B103" s="44">
        <f>IFERROR(IF(INDEX(J!$A$1:$ZZ$200,MATCH($A103,J!$A$1:$A$200,0),MATCH(B$8,J!$A$1:$ZZ$1,0))&lt;&gt;"",INDEX(J!$A$1:$ZZ$200,MATCH($A103,J!$A$1:$A$200,0),MATCH(B$8,J!$A$1:$ZZ$1,0)),""),"")</f>
        <v>3232.5744230767395</v>
      </c>
      <c r="C103" s="45">
        <f>IFERROR(IF(INDEX(J!$A$1:$ZZ$200,MATCH($A103,J!$A$1:$A$200,0),MATCH(C$8,J!$A$1:$ZZ$1,0))&lt;&gt;"",INDEX(J!$A$1:$ZZ$200,MATCH($A103,J!$A$1:$A$200,0),MATCH(C$8,J!$A$1:$ZZ$1,0)),""),"")</f>
        <v>39.031373173316311</v>
      </c>
      <c r="D103" s="10"/>
      <c r="E103" s="43">
        <f>IF(E102&lt;&gt;"",IF(INDEX(J!$A$1:$ZZ$200,MATCH(E102+1,J!$A$1:$A$200,0),MATCH(F$8,J!$A$1:$ZZ$1,0))&lt;&gt;"",E102+1,""),"")</f>
        <v>2062</v>
      </c>
      <c r="F103" s="45">
        <f>IFERROR(IF(INDEX(J!$A$1:$ZZ$200,MATCH($A103,J!$A$1:$A$200,0),MATCH(F$8,J!$A$1:$ZZ$1,0))&lt;&gt;"",INDEX(J!$A$1:$ZZ$200,MATCH($A103,J!$A$1:$A$200,0),MATCH(F$8,J!$A$1:$ZZ$1,0)),""),"")</f>
        <v>-1.4028193071274784</v>
      </c>
      <c r="G103" s="45">
        <f>IFERROR(IF(INDEX(J!$A$1:$ZZ$200,MATCH($A103,J!$A$1:$A$200,0),MATCH(G$8,J!$A$1:$ZZ$1,0))&lt;&gt;"",INDEX(J!$A$1:$ZZ$200,MATCH($A103,J!$A$1:$A$200,0),MATCH(G$8,J!$A$1:$ZZ$1,0)),""),"")</f>
        <v>0.27046466493049898</v>
      </c>
      <c r="H103" s="45">
        <f>IFERROR(IF(INDEX(J!$A$1:$ZZ$200,MATCH($A103,J!$A$1:$A$200,0),MATCH(H$8,J!$A$1:$ZZ$1,0))&lt;&gt;"",INDEX(J!$A$1:$ZZ$200,MATCH($A103,J!$A$1:$A$200,0),MATCH(H$8,J!$A$1:$ZZ$1,0)),""),"")</f>
        <v>-0.94823710948127315</v>
      </c>
      <c r="I103" s="45">
        <f>IFERROR(IF(INDEX(J!$A$1:$ZZ$200,MATCH($A103,J!$A$1:$A$200,0),MATCH(I$8,J!$A$1:$ZZ$1,0))&lt;&gt;"",INDEX(J!$A$1:$ZZ$200,MATCH($A103,J!$A$1:$A$200,0),MATCH(I$8,J!$A$1:$ZZ$1,0)),""),"")</f>
        <v>-0.24913349752209224</v>
      </c>
      <c r="J103" s="46">
        <f>IFERROR(IF(INDEX(J!$A$1:$ZZ$200,MATCH($A103,J!$A$1:$A$200,0),MATCH(J$8,J!$A$1:$ZZ$1,0))&lt;&gt;"",INDEX(J!$A$1:$ZZ$200,MATCH($A103,J!$A$1:$A$200,0),MATCH(J$8,J!$A$1:$ZZ$1,0)),""),"")</f>
        <v>-0.47591336505461179</v>
      </c>
      <c r="K103" s="10"/>
      <c r="L103" s="43" t="str">
        <f>IF(L102&lt;&gt;"",IF(INDEX(J!$A$1:$ZZ$200,MATCH(L102+1,J!$A$1:$A$200,0),MATCH(M$8,J!$A$1:$ZZ$1,0))&lt;&gt;"",L102+1,""),"")</f>
        <v/>
      </c>
      <c r="M103" s="45" t="str">
        <f>IFERROR(IF(INDEX(J!$A$1:$ZZ$200,MATCH($A103,J!$A$1:$A$200,0),MATCH(M$8,J!$A$1:$ZZ$1,0))&lt;&gt;"",INDEX(J!$A$1:$ZZ$200,MATCH($A103,J!$A$1:$A$200,0),MATCH(M$8,J!$A$1:$ZZ$1,0)),""),"")</f>
        <v/>
      </c>
      <c r="N103" s="45" t="str">
        <f>IFERROR(IF(INDEX(J!$A$1:$ZZ$200,MATCH($A103,J!$A$1:$A$200,0),MATCH(N$8,J!$A$1:$ZZ$1,0))&lt;&gt;"",INDEX(J!$A$1:$ZZ$200,MATCH($A103,J!$A$1:$A$200,0),MATCH(N$8,J!$A$1:$ZZ$1,0)),""),"")</f>
        <v/>
      </c>
      <c r="O103" s="45" t="str">
        <f>IFERROR(IF(INDEX(J!$A$1:$ZZ$200,MATCH($A103,J!$A$1:$A$200,0),MATCH(O$8,J!$A$1:$ZZ$1,0))&lt;&gt;"",INDEX(J!$A$1:$ZZ$200,MATCH($A103,J!$A$1:$A$200,0),MATCH(O$8,J!$A$1:$ZZ$1,0)),""),"")</f>
        <v/>
      </c>
      <c r="P103" s="10"/>
      <c r="Q103" s="43">
        <f>IF(Q102&lt;&gt;"",IF(INDEX(J!$A$1:$ZZ$200,MATCH(Q102+1,J!$A$1:$A$200,0),MATCH(R$8,J!$A$1:$ZZ$1,0))&lt;&gt;"",Q102+1,""),"")</f>
        <v>2062</v>
      </c>
      <c r="R103" s="45">
        <f>IFERROR(IF(INDEX(J!$A$1:$ZZ$200,MATCH($A103,J!$A$1:$A$200,0),MATCH(R$8,J!$A$1:$ZZ$1,0))&lt;&gt;"",INDEX(J!$A$1:$ZZ$200,MATCH($A103,J!$A$1:$A$200,0),MATCH(R$8,J!$A$1:$ZZ$1,0)),""),"")</f>
        <v>3.0537837646527068E-5</v>
      </c>
      <c r="S103" s="45">
        <f>IFERROR(IF(INDEX(J!$A$1:$ZZ$200,MATCH($A103,J!$A$1:$A$200,0),MATCH(S$8,J!$A$1:$ZZ$1,0))&lt;&gt;"",INDEX(J!$A$1:$ZZ$200,MATCH($A103,J!$A$1:$A$200,0),MATCH(S$8,J!$A$1:$ZZ$1,0)),""),"")</f>
        <v>64.612945148579882</v>
      </c>
      <c r="T103" s="45">
        <f>IFERROR(IF(INDEX(J!$A$1:$ZZ$200,MATCH($A103,J!$A$1:$A$200,0),MATCH(T$8,J!$A$1:$ZZ$1,0))&lt;&gt;"",INDEX(J!$A$1:$ZZ$200,MATCH($A103,J!$A$1:$A$200,0),MATCH(T$8,J!$A$1:$ZZ$1,0)),""),"")</f>
        <v>15.639575074690889</v>
      </c>
      <c r="U103" s="45">
        <f>IFERROR(IF(INDEX(J!$A$1:$ZZ$200,MATCH($A103,J!$A$1:$A$200,0),MATCH(U$8,J!$A$1:$ZZ$1,0))&lt;&gt;"",INDEX(J!$A$1:$ZZ$200,MATCH($A103,J!$A$1:$A$200,0),MATCH(U$8,J!$A$1:$ZZ$1,0)),""),"")</f>
        <v>2.2720826103112315</v>
      </c>
    </row>
    <row r="104" spans="1:21">
      <c r="A104" s="43">
        <f>IF(A103&lt;&gt;"",IF(INDEX(J!$A$1:$ZZ$200,MATCH(A103+1,J!$A$1:$A$200,0),MATCH(B$8,J!$A$1:$ZZ$1,0))&lt;&gt;"",A103+1,""),"")</f>
        <v>2063</v>
      </c>
      <c r="B104" s="44">
        <f>IFERROR(IF(INDEX(J!$A$1:$ZZ$200,MATCH($A104,J!$A$1:$A$200,0),MATCH(B$8,J!$A$1:$ZZ$1,0))&lt;&gt;"",INDEX(J!$A$1:$ZZ$200,MATCH($A104,J!$A$1:$A$200,0),MATCH(B$8,J!$A$1:$ZZ$1,0)),""),"")</f>
        <v>3238.1717955204663</v>
      </c>
      <c r="C104" s="45">
        <f>IFERROR(IF(INDEX(J!$A$1:$ZZ$200,MATCH($A104,J!$A$1:$A$200,0),MATCH(C$8,J!$A$1:$ZZ$1,0))&lt;&gt;"",INDEX(J!$A$1:$ZZ$200,MATCH($A104,J!$A$1:$A$200,0),MATCH(C$8,J!$A$1:$ZZ$1,0)),""),"")</f>
        <v>39.121300956119129</v>
      </c>
      <c r="D104" s="10"/>
      <c r="E104" s="43">
        <f>IF(E103&lt;&gt;"",IF(INDEX(J!$A$1:$ZZ$200,MATCH(E103+1,J!$A$1:$A$200,0),MATCH(F$8,J!$A$1:$ZZ$1,0))&lt;&gt;"",E103+1,""),"")</f>
        <v>2063</v>
      </c>
      <c r="F104" s="45">
        <f>IFERROR(IF(INDEX(J!$A$1:$ZZ$200,MATCH($A104,J!$A$1:$A$200,0),MATCH(F$8,J!$A$1:$ZZ$1,0))&lt;&gt;"",INDEX(J!$A$1:$ZZ$200,MATCH($A104,J!$A$1:$A$200,0),MATCH(F$8,J!$A$1:$ZZ$1,0)),""),"")</f>
        <v>-1.3551813705717144</v>
      </c>
      <c r="G104" s="45">
        <f>IFERROR(IF(INDEX(J!$A$1:$ZZ$200,MATCH($A104,J!$A$1:$A$200,0),MATCH(G$8,J!$A$1:$ZZ$1,0))&lt;&gt;"",INDEX(J!$A$1:$ZZ$200,MATCH($A104,J!$A$1:$A$200,0),MATCH(G$8,J!$A$1:$ZZ$1,0)),""),"")</f>
        <v>0.27035862638366881</v>
      </c>
      <c r="H104" s="45">
        <f>IFERROR(IF(INDEX(J!$A$1:$ZZ$200,MATCH($A104,J!$A$1:$A$200,0),MATCH(H$8,J!$A$1:$ZZ$1,0))&lt;&gt;"",INDEX(J!$A$1:$ZZ$200,MATCH($A104,J!$A$1:$A$200,0),MATCH(H$8,J!$A$1:$ZZ$1,0)),""),"")</f>
        <v>-0.90759150105439024</v>
      </c>
      <c r="I104" s="45">
        <f>IFERROR(IF(INDEX(J!$A$1:$ZZ$200,MATCH($A104,J!$A$1:$A$200,0),MATCH(I$8,J!$A$1:$ZZ$1,0))&lt;&gt;"",INDEX(J!$A$1:$ZZ$200,MATCH($A104,J!$A$1:$A$200,0),MATCH(I$8,J!$A$1:$ZZ$1,0)),""),"")</f>
        <v>-0.2529127949333258</v>
      </c>
      <c r="J104" s="46">
        <f>IFERROR(IF(INDEX(J!$A$1:$ZZ$200,MATCH($A104,J!$A$1:$A$200,0),MATCH(J$8,J!$A$1:$ZZ$1,0))&lt;&gt;"",INDEX(J!$A$1:$ZZ$200,MATCH($A104,J!$A$1:$A$200,0),MATCH(J$8,J!$A$1:$ZZ$1,0)),""),"")</f>
        <v>-0.46503570096766711</v>
      </c>
      <c r="K104" s="10"/>
      <c r="L104" s="43" t="str">
        <f>IF(L103&lt;&gt;"",IF(INDEX(J!$A$1:$ZZ$200,MATCH(L103+1,J!$A$1:$A$200,0),MATCH(M$8,J!$A$1:$ZZ$1,0))&lt;&gt;"",L103+1,""),"")</f>
        <v/>
      </c>
      <c r="M104" s="45" t="str">
        <f>IFERROR(IF(INDEX(J!$A$1:$ZZ$200,MATCH($A104,J!$A$1:$A$200,0),MATCH(M$8,J!$A$1:$ZZ$1,0))&lt;&gt;"",INDEX(J!$A$1:$ZZ$200,MATCH($A104,J!$A$1:$A$200,0),MATCH(M$8,J!$A$1:$ZZ$1,0)),""),"")</f>
        <v/>
      </c>
      <c r="N104" s="45" t="str">
        <f>IFERROR(IF(INDEX(J!$A$1:$ZZ$200,MATCH($A104,J!$A$1:$A$200,0),MATCH(N$8,J!$A$1:$ZZ$1,0))&lt;&gt;"",INDEX(J!$A$1:$ZZ$200,MATCH($A104,J!$A$1:$A$200,0),MATCH(N$8,J!$A$1:$ZZ$1,0)),""),"")</f>
        <v/>
      </c>
      <c r="O104" s="45" t="str">
        <f>IFERROR(IF(INDEX(J!$A$1:$ZZ$200,MATCH($A104,J!$A$1:$A$200,0),MATCH(O$8,J!$A$1:$ZZ$1,0))&lt;&gt;"",INDEX(J!$A$1:$ZZ$200,MATCH($A104,J!$A$1:$A$200,0),MATCH(O$8,J!$A$1:$ZZ$1,0)),""),"")</f>
        <v/>
      </c>
      <c r="P104" s="10"/>
      <c r="Q104" s="43">
        <f>IF(Q103&lt;&gt;"",IF(INDEX(J!$A$1:$ZZ$200,MATCH(Q103+1,J!$A$1:$A$200,0),MATCH(R$8,J!$A$1:$ZZ$1,0))&lt;&gt;"",Q103+1,""),"")</f>
        <v>2063</v>
      </c>
      <c r="R104" s="45">
        <f>IFERROR(IF(INDEX(J!$A$1:$ZZ$200,MATCH($A104,J!$A$1:$A$200,0),MATCH(R$8,J!$A$1:$ZZ$1,0))&lt;&gt;"",INDEX(J!$A$1:$ZZ$200,MATCH($A104,J!$A$1:$A$200,0),MATCH(R$8,J!$A$1:$ZZ$1,0)),""),"")</f>
        <v>2.999256355584734E-5</v>
      </c>
      <c r="S104" s="45">
        <f>IFERROR(IF(INDEX(J!$A$1:$ZZ$200,MATCH($A104,J!$A$1:$A$200,0),MATCH(S$8,J!$A$1:$ZZ$1,0))&lt;&gt;"",INDEX(J!$A$1:$ZZ$200,MATCH($A104,J!$A$1:$A$200,0),MATCH(S$8,J!$A$1:$ZZ$1,0)),""),"")</f>
        <v>64.777046614210647</v>
      </c>
      <c r="T104" s="45">
        <f>IFERROR(IF(INDEX(J!$A$1:$ZZ$200,MATCH($A104,J!$A$1:$A$200,0),MATCH(T$8,J!$A$1:$ZZ$1,0))&lt;&gt;"",INDEX(J!$A$1:$ZZ$200,MATCH($A104,J!$A$1:$A$200,0),MATCH(T$8,J!$A$1:$ZZ$1,0)),""),"")</f>
        <v>15.115384975406339</v>
      </c>
      <c r="U104" s="45">
        <f>IFERROR(IF(INDEX(J!$A$1:$ZZ$200,MATCH($A104,J!$A$1:$A$200,0),MATCH(U$8,J!$A$1:$ZZ$1,0))&lt;&gt;"",INDEX(J!$A$1:$ZZ$200,MATCH($A104,J!$A$1:$A$200,0),MATCH(U$8,J!$A$1:$ZZ$1,0)),""),"")</f>
        <v>2.2232304000820275</v>
      </c>
    </row>
    <row r="105" spans="1:21">
      <c r="A105" s="43">
        <f>IF(A104&lt;&gt;"",IF(INDEX(J!$A$1:$ZZ$200,MATCH(A104+1,J!$A$1:$A$200,0),MATCH(B$8,J!$A$1:$ZZ$1,0))&lt;&gt;"",A104+1,""),"")</f>
        <v>2064</v>
      </c>
      <c r="B105" s="44">
        <f>IFERROR(IF(INDEX(J!$A$1:$ZZ$200,MATCH($A105,J!$A$1:$A$200,0),MATCH(B$8,J!$A$1:$ZZ$1,0))&lt;&gt;"",INDEX(J!$A$1:$ZZ$200,MATCH($A105,J!$A$1:$A$200,0),MATCH(B$8,J!$A$1:$ZZ$1,0)),""),"")</f>
        <v>3244.0970016086717</v>
      </c>
      <c r="C105" s="45">
        <f>IFERROR(IF(INDEX(J!$A$1:$ZZ$200,MATCH($A105,J!$A$1:$A$200,0),MATCH(C$8,J!$A$1:$ZZ$1,0))&lt;&gt;"",INDEX(J!$A$1:$ZZ$200,MATCH($A105,J!$A$1:$A$200,0),MATCH(C$8,J!$A$1:$ZZ$1,0)),""),"")</f>
        <v>39.211312942714656</v>
      </c>
      <c r="D105" s="10"/>
      <c r="E105" s="43">
        <f>IF(E104&lt;&gt;"",IF(INDEX(J!$A$1:$ZZ$200,MATCH(E104+1,J!$A$1:$A$200,0),MATCH(F$8,J!$A$1:$ZZ$1,0))&lt;&gt;"",E104+1,""),"")</f>
        <v>2064</v>
      </c>
      <c r="F105" s="45">
        <f>IFERROR(IF(INDEX(J!$A$1:$ZZ$200,MATCH($A105,J!$A$1:$A$200,0),MATCH(F$8,J!$A$1:$ZZ$1,0))&lt;&gt;"",INDEX(J!$A$1:$ZZ$200,MATCH($A105,J!$A$1:$A$200,0),MATCH(F$8,J!$A$1:$ZZ$1,0)),""),"")</f>
        <v>-1.3275401341979809</v>
      </c>
      <c r="G105" s="45">
        <f>IFERROR(IF(INDEX(J!$A$1:$ZZ$200,MATCH($A105,J!$A$1:$A$200,0),MATCH(G$8,J!$A$1:$ZZ$1,0))&lt;&gt;"",INDEX(J!$A$1:$ZZ$200,MATCH($A105,J!$A$1:$A$200,0),MATCH(G$8,J!$A$1:$ZZ$1,0)),""),"")</f>
        <v>0.26999957484050685</v>
      </c>
      <c r="H105" s="45">
        <f>IFERROR(IF(INDEX(J!$A$1:$ZZ$200,MATCH($A105,J!$A$1:$A$200,0),MATCH(H$8,J!$A$1:$ZZ$1,0))&lt;&gt;"",INDEX(J!$A$1:$ZZ$200,MATCH($A105,J!$A$1:$A$200,0),MATCH(H$8,J!$A$1:$ZZ$1,0)),""),"")</f>
        <v>-0.87076976264854289</v>
      </c>
      <c r="I105" s="45">
        <f>IFERROR(IF(INDEX(J!$A$1:$ZZ$200,MATCH($A105,J!$A$1:$A$200,0),MATCH(I$8,J!$A$1:$ZZ$1,0))&lt;&gt;"",INDEX(J!$A$1:$ZZ$200,MATCH($A105,J!$A$1:$A$200,0),MATCH(I$8,J!$A$1:$ZZ$1,0)),""),"")</f>
        <v>-0.26011514330111246</v>
      </c>
      <c r="J105" s="46">
        <f>IFERROR(IF(INDEX(J!$A$1:$ZZ$200,MATCH($A105,J!$A$1:$A$200,0),MATCH(J$8,J!$A$1:$ZZ$1,0))&lt;&gt;"",INDEX(J!$A$1:$ZZ$200,MATCH($A105,J!$A$1:$A$200,0),MATCH(J$8,J!$A$1:$ZZ$1,0)),""),"")</f>
        <v>-0.46665480308883245</v>
      </c>
      <c r="K105" s="10"/>
      <c r="L105" s="43" t="str">
        <f>IF(L104&lt;&gt;"",IF(INDEX(J!$A$1:$ZZ$200,MATCH(L104+1,J!$A$1:$A$200,0),MATCH(M$8,J!$A$1:$ZZ$1,0))&lt;&gt;"",L104+1,""),"")</f>
        <v/>
      </c>
      <c r="M105" s="45" t="str">
        <f>IFERROR(IF(INDEX(J!$A$1:$ZZ$200,MATCH($A105,J!$A$1:$A$200,0),MATCH(M$8,J!$A$1:$ZZ$1,0))&lt;&gt;"",INDEX(J!$A$1:$ZZ$200,MATCH($A105,J!$A$1:$A$200,0),MATCH(M$8,J!$A$1:$ZZ$1,0)),""),"")</f>
        <v/>
      </c>
      <c r="N105" s="45" t="str">
        <f>IFERROR(IF(INDEX(J!$A$1:$ZZ$200,MATCH($A105,J!$A$1:$A$200,0),MATCH(N$8,J!$A$1:$ZZ$1,0))&lt;&gt;"",INDEX(J!$A$1:$ZZ$200,MATCH($A105,J!$A$1:$A$200,0),MATCH(N$8,J!$A$1:$ZZ$1,0)),""),"")</f>
        <v/>
      </c>
      <c r="O105" s="45" t="str">
        <f>IFERROR(IF(INDEX(J!$A$1:$ZZ$200,MATCH($A105,J!$A$1:$A$200,0),MATCH(O$8,J!$A$1:$ZZ$1,0))&lt;&gt;"",INDEX(J!$A$1:$ZZ$200,MATCH($A105,J!$A$1:$A$200,0),MATCH(O$8,J!$A$1:$ZZ$1,0)),""),"")</f>
        <v/>
      </c>
      <c r="P105" s="10"/>
      <c r="Q105" s="43">
        <f>IF(Q104&lt;&gt;"",IF(INDEX(J!$A$1:$ZZ$200,MATCH(Q104+1,J!$A$1:$A$200,0),MATCH(R$8,J!$A$1:$ZZ$1,0))&lt;&gt;"",Q104+1,""),"")</f>
        <v>2064</v>
      </c>
      <c r="R105" s="45">
        <f>IFERROR(IF(INDEX(J!$A$1:$ZZ$200,MATCH($A105,J!$A$1:$A$200,0),MATCH(R$8,J!$A$1:$ZZ$1,0))&lt;&gt;"",INDEX(J!$A$1:$ZZ$200,MATCH($A105,J!$A$1:$A$200,0),MATCH(R$8,J!$A$1:$ZZ$1,0)),""),"")</f>
        <v>2.9644116791782696E-5</v>
      </c>
      <c r="S105" s="45">
        <f>IFERROR(IF(INDEX(J!$A$1:$ZZ$200,MATCH($A105,J!$A$1:$A$200,0),MATCH(S$8,J!$A$1:$ZZ$1,0))&lt;&gt;"",INDEX(J!$A$1:$ZZ$200,MATCH($A105,J!$A$1:$A$200,0),MATCH(S$8,J!$A$1:$ZZ$1,0)),""),"")</f>
        <v>64.933709252216005</v>
      </c>
      <c r="T105" s="45">
        <f>IFERROR(IF(INDEX(J!$A$1:$ZZ$200,MATCH($A105,J!$A$1:$A$200,0),MATCH(T$8,J!$A$1:$ZZ$1,0))&lt;&gt;"",INDEX(J!$A$1:$ZZ$200,MATCH($A105,J!$A$1:$A$200,0),MATCH(T$8,J!$A$1:$ZZ$1,0)),""),"")</f>
        <v>14.495165454825907</v>
      </c>
      <c r="U105" s="45">
        <f>IFERROR(IF(INDEX(J!$A$1:$ZZ$200,MATCH($A105,J!$A$1:$A$200,0),MATCH(U$8,J!$A$1:$ZZ$1,0))&lt;&gt;"",INDEX(J!$A$1:$ZZ$200,MATCH($A105,J!$A$1:$A$200,0),MATCH(U$8,J!$A$1:$ZZ$1,0)),""),"")</f>
        <v>2.1232614344268623</v>
      </c>
    </row>
    <row r="106" spans="1:21">
      <c r="A106" s="43">
        <f>IF(A105&lt;&gt;"",IF(INDEX(J!$A$1:$ZZ$200,MATCH(A105+1,J!$A$1:$A$200,0),MATCH(B$8,J!$A$1:$ZZ$1,0))&lt;&gt;"",A105+1,""),"")</f>
        <v>2065</v>
      </c>
      <c r="B106" s="44">
        <f>IFERROR(IF(INDEX(J!$A$1:$ZZ$200,MATCH($A106,J!$A$1:$A$200,0),MATCH(B$8,J!$A$1:$ZZ$1,0))&lt;&gt;"",INDEX(J!$A$1:$ZZ$200,MATCH($A106,J!$A$1:$A$200,0),MATCH(B$8,J!$A$1:$ZZ$1,0)),""),"")</f>
        <v>3249.7898845478603</v>
      </c>
      <c r="C106" s="45">
        <f>IFERROR(IF(INDEX(J!$A$1:$ZZ$200,MATCH($A106,J!$A$1:$A$200,0),MATCH(C$8,J!$A$1:$ZZ$1,0))&lt;&gt;"",INDEX(J!$A$1:$ZZ$200,MATCH($A106,J!$A$1:$A$200,0),MATCH(C$8,J!$A$1:$ZZ$1,0)),""),"")</f>
        <v>39.295178889843783</v>
      </c>
      <c r="D106" s="10"/>
      <c r="E106" s="43">
        <f>IF(E105&lt;&gt;"",IF(INDEX(J!$A$1:$ZZ$200,MATCH(E105+1,J!$A$1:$A$200,0),MATCH(F$8,J!$A$1:$ZZ$1,0))&lt;&gt;"",E105+1,""),"")</f>
        <v>2065</v>
      </c>
      <c r="F106" s="45">
        <f>IFERROR(IF(INDEX(J!$A$1:$ZZ$200,MATCH($A106,J!$A$1:$A$200,0),MATCH(F$8,J!$A$1:$ZZ$1,0))&lt;&gt;"",INDEX(J!$A$1:$ZZ$200,MATCH($A106,J!$A$1:$A$200,0),MATCH(F$8,J!$A$1:$ZZ$1,0)),""),"")</f>
        <v>-1.3071679984743612</v>
      </c>
      <c r="G106" s="45">
        <f>IFERROR(IF(INDEX(J!$A$1:$ZZ$200,MATCH($A106,J!$A$1:$A$200,0),MATCH(G$8,J!$A$1:$ZZ$1,0))&lt;&gt;"",INDEX(J!$A$1:$ZZ$200,MATCH($A106,J!$A$1:$A$200,0),MATCH(G$8,J!$A$1:$ZZ$1,0)),""),"")</f>
        <v>0.26969865433930945</v>
      </c>
      <c r="H106" s="45">
        <f>IFERROR(IF(INDEX(J!$A$1:$ZZ$200,MATCH($A106,J!$A$1:$A$200,0),MATCH(H$8,J!$A$1:$ZZ$1,0))&lt;&gt;"",INDEX(J!$A$1:$ZZ$200,MATCH($A106,J!$A$1:$A$200,0),MATCH(H$8,J!$A$1:$ZZ$1,0)),""),"")</f>
        <v>-0.84265681912831225</v>
      </c>
      <c r="I106" s="45">
        <f>IFERROR(IF(INDEX(J!$A$1:$ZZ$200,MATCH($A106,J!$A$1:$A$200,0),MATCH(I$8,J!$A$1:$ZZ$1,0))&lt;&gt;"",INDEX(J!$A$1:$ZZ$200,MATCH($A106,J!$A$1:$A$200,0),MATCH(I$8,J!$A$1:$ZZ$1,0)),""),"")</f>
        <v>-0.26516954990661928</v>
      </c>
      <c r="J106" s="46">
        <f>IFERROR(IF(INDEX(J!$A$1:$ZZ$200,MATCH($A106,J!$A$1:$A$200,0),MATCH(J$8,J!$A$1:$ZZ$1,0))&lt;&gt;"",INDEX(J!$A$1:$ZZ$200,MATCH($A106,J!$A$1:$A$200,0),MATCH(J$8,J!$A$1:$ZZ$1,0)),""),"")</f>
        <v>-0.46904028377873902</v>
      </c>
      <c r="K106" s="10"/>
      <c r="L106" s="43" t="str">
        <f>IF(L105&lt;&gt;"",IF(INDEX(J!$A$1:$ZZ$200,MATCH(L105+1,J!$A$1:$A$200,0),MATCH(M$8,J!$A$1:$ZZ$1,0))&lt;&gt;"",L105+1,""),"")</f>
        <v/>
      </c>
      <c r="M106" s="45" t="str">
        <f>IFERROR(IF(INDEX(J!$A$1:$ZZ$200,MATCH($A106,J!$A$1:$A$200,0),MATCH(M$8,J!$A$1:$ZZ$1,0))&lt;&gt;"",INDEX(J!$A$1:$ZZ$200,MATCH($A106,J!$A$1:$A$200,0),MATCH(M$8,J!$A$1:$ZZ$1,0)),""),"")</f>
        <v/>
      </c>
      <c r="N106" s="45" t="str">
        <f>IFERROR(IF(INDEX(J!$A$1:$ZZ$200,MATCH($A106,J!$A$1:$A$200,0),MATCH(N$8,J!$A$1:$ZZ$1,0))&lt;&gt;"",INDEX(J!$A$1:$ZZ$200,MATCH($A106,J!$A$1:$A$200,0),MATCH(N$8,J!$A$1:$ZZ$1,0)),""),"")</f>
        <v/>
      </c>
      <c r="O106" s="45" t="str">
        <f>IFERROR(IF(INDEX(J!$A$1:$ZZ$200,MATCH($A106,J!$A$1:$A$200,0),MATCH(O$8,J!$A$1:$ZZ$1,0))&lt;&gt;"",INDEX(J!$A$1:$ZZ$200,MATCH($A106,J!$A$1:$A$200,0),MATCH(O$8,J!$A$1:$ZZ$1,0)),""),"")</f>
        <v/>
      </c>
      <c r="P106" s="10"/>
      <c r="Q106" s="43">
        <f>IF(Q105&lt;&gt;"",IF(INDEX(J!$A$1:$ZZ$200,MATCH(Q105+1,J!$A$1:$A$200,0),MATCH(R$8,J!$A$1:$ZZ$1,0))&lt;&gt;"",Q105+1,""),"")</f>
        <v>2065</v>
      </c>
      <c r="R106" s="45">
        <f>IFERROR(IF(INDEX(J!$A$1:$ZZ$200,MATCH($A106,J!$A$1:$A$200,0),MATCH(R$8,J!$A$1:$ZZ$1,0))&lt;&gt;"",INDEX(J!$A$1:$ZZ$200,MATCH($A106,J!$A$1:$A$200,0),MATCH(R$8,J!$A$1:$ZZ$1,0)),""),"")</f>
        <v>2.9220730731249759E-5</v>
      </c>
      <c r="S106" s="45">
        <f>IFERROR(IF(INDEX(J!$A$1:$ZZ$200,MATCH($A106,J!$A$1:$A$200,0),MATCH(S$8,J!$A$1:$ZZ$1,0))&lt;&gt;"",INDEX(J!$A$1:$ZZ$200,MATCH($A106,J!$A$1:$A$200,0),MATCH(S$8,J!$A$1:$ZZ$1,0)),""),"")</f>
        <v>65.105207397807249</v>
      </c>
      <c r="T106" s="45">
        <f>IFERROR(IF(INDEX(J!$A$1:$ZZ$200,MATCH($A106,J!$A$1:$A$200,0),MATCH(T$8,J!$A$1:$ZZ$1,0))&lt;&gt;"",INDEX(J!$A$1:$ZZ$200,MATCH($A106,J!$A$1:$A$200,0),MATCH(T$8,J!$A$1:$ZZ$1,0)),""),"")</f>
        <v>13.808594016102948</v>
      </c>
      <c r="U106" s="45">
        <f>IFERROR(IF(INDEX(J!$A$1:$ZZ$200,MATCH($A106,J!$A$1:$A$200,0),MATCH(U$8,J!$A$1:$ZZ$1,0))&lt;&gt;"",INDEX(J!$A$1:$ZZ$200,MATCH($A106,J!$A$1:$A$200,0),MATCH(U$8,J!$A$1:$ZZ$1,0)),""),"")</f>
        <v>2.0722522016387397</v>
      </c>
    </row>
    <row r="107" spans="1:21">
      <c r="A107" s="43">
        <f>IF(A106&lt;&gt;"",IF(INDEX(J!$A$1:$ZZ$200,MATCH(A106+1,J!$A$1:$A$200,0),MATCH(B$8,J!$A$1:$ZZ$1,0))&lt;&gt;"",A106+1,""),"")</f>
        <v>2066</v>
      </c>
      <c r="B107" s="44">
        <f>IFERROR(IF(INDEX(J!$A$1:$ZZ$200,MATCH($A107,J!$A$1:$A$200,0),MATCH(B$8,J!$A$1:$ZZ$1,0))&lt;&gt;"",INDEX(J!$A$1:$ZZ$200,MATCH($A107,J!$A$1:$A$200,0),MATCH(B$8,J!$A$1:$ZZ$1,0)),""),"")</f>
        <v>3258.5996179551048</v>
      </c>
      <c r="C107" s="45">
        <f>IFERROR(IF(INDEX(J!$A$1:$ZZ$200,MATCH($A107,J!$A$1:$A$200,0),MATCH(C$8,J!$A$1:$ZZ$1,0))&lt;&gt;"",INDEX(J!$A$1:$ZZ$200,MATCH($A107,J!$A$1:$A$200,0),MATCH(C$8,J!$A$1:$ZZ$1,0)),""),"")</f>
        <v>39.414046114355955</v>
      </c>
      <c r="D107" s="10"/>
      <c r="E107" s="43">
        <f>IF(E106&lt;&gt;"",IF(INDEX(J!$A$1:$ZZ$200,MATCH(E106+1,J!$A$1:$A$200,0),MATCH(F$8,J!$A$1:$ZZ$1,0))&lt;&gt;"",E106+1,""),"")</f>
        <v>2066</v>
      </c>
      <c r="F107" s="45">
        <f>IFERROR(IF(INDEX(J!$A$1:$ZZ$200,MATCH($A107,J!$A$1:$A$200,0),MATCH(F$8,J!$A$1:$ZZ$1,0))&lt;&gt;"",INDEX(J!$A$1:$ZZ$200,MATCH($A107,J!$A$1:$A$200,0),MATCH(F$8,J!$A$1:$ZZ$1,0)),""),"")</f>
        <v>-1.2917692815850761</v>
      </c>
      <c r="G107" s="45">
        <f>IFERROR(IF(INDEX(J!$A$1:$ZZ$200,MATCH($A107,J!$A$1:$A$200,0),MATCH(G$8,J!$A$1:$ZZ$1,0))&lt;&gt;"",INDEX(J!$A$1:$ZZ$200,MATCH($A107,J!$A$1:$A$200,0),MATCH(G$8,J!$A$1:$ZZ$1,0)),""),"")</f>
        <v>0.26954999955446812</v>
      </c>
      <c r="H107" s="45">
        <f>IFERROR(IF(INDEX(J!$A$1:$ZZ$200,MATCH($A107,J!$A$1:$A$200,0),MATCH(H$8,J!$A$1:$ZZ$1,0))&lt;&gt;"",INDEX(J!$A$1:$ZZ$200,MATCH($A107,J!$A$1:$A$200,0),MATCH(H$8,J!$A$1:$ZZ$1,0)),""),"")</f>
        <v>-0.81649382597486397</v>
      </c>
      <c r="I107" s="45">
        <f>IFERROR(IF(INDEX(J!$A$1:$ZZ$200,MATCH($A107,J!$A$1:$A$200,0),MATCH(I$8,J!$A$1:$ZZ$1,0))&lt;&gt;"",INDEX(J!$A$1:$ZZ$200,MATCH($A107,J!$A$1:$A$200,0),MATCH(I$8,J!$A$1:$ZZ$1,0)),""),"")</f>
        <v>-0.27090901451513782</v>
      </c>
      <c r="J107" s="46">
        <f>IFERROR(IF(INDEX(J!$A$1:$ZZ$200,MATCH($A107,J!$A$1:$A$200,0),MATCH(J$8,J!$A$1:$ZZ$1,0))&lt;&gt;"",INDEX(J!$A$1:$ZZ$200,MATCH($A107,J!$A$1:$A$200,0),MATCH(J$8,J!$A$1:$ZZ$1,0)),""),"")</f>
        <v>-0.47391644064954247</v>
      </c>
      <c r="K107" s="10"/>
      <c r="L107" s="43" t="str">
        <f>IF(L106&lt;&gt;"",IF(INDEX(J!$A$1:$ZZ$200,MATCH(L106+1,J!$A$1:$A$200,0),MATCH(M$8,J!$A$1:$ZZ$1,0))&lt;&gt;"",L106+1,""),"")</f>
        <v/>
      </c>
      <c r="M107" s="45" t="str">
        <f>IFERROR(IF(INDEX(J!$A$1:$ZZ$200,MATCH($A107,J!$A$1:$A$200,0),MATCH(M$8,J!$A$1:$ZZ$1,0))&lt;&gt;"",INDEX(J!$A$1:$ZZ$200,MATCH($A107,J!$A$1:$A$200,0),MATCH(M$8,J!$A$1:$ZZ$1,0)),""),"")</f>
        <v/>
      </c>
      <c r="N107" s="45" t="str">
        <f>IFERROR(IF(INDEX(J!$A$1:$ZZ$200,MATCH($A107,J!$A$1:$A$200,0),MATCH(N$8,J!$A$1:$ZZ$1,0))&lt;&gt;"",INDEX(J!$A$1:$ZZ$200,MATCH($A107,J!$A$1:$A$200,0),MATCH(N$8,J!$A$1:$ZZ$1,0)),""),"")</f>
        <v/>
      </c>
      <c r="O107" s="45" t="str">
        <f>IFERROR(IF(INDEX(J!$A$1:$ZZ$200,MATCH($A107,J!$A$1:$A$200,0),MATCH(O$8,J!$A$1:$ZZ$1,0))&lt;&gt;"",INDEX(J!$A$1:$ZZ$200,MATCH($A107,J!$A$1:$A$200,0),MATCH(O$8,J!$A$1:$ZZ$1,0)),""),"")</f>
        <v/>
      </c>
      <c r="P107" s="10"/>
      <c r="Q107" s="43">
        <f>IF(Q106&lt;&gt;"",IF(INDEX(J!$A$1:$ZZ$200,MATCH(Q106+1,J!$A$1:$A$200,0),MATCH(R$8,J!$A$1:$ZZ$1,0))&lt;&gt;"",Q106+1,""),"")</f>
        <v>2066</v>
      </c>
      <c r="R107" s="45">
        <f>IFERROR(IF(INDEX(J!$A$1:$ZZ$200,MATCH($A107,J!$A$1:$A$200,0),MATCH(R$8,J!$A$1:$ZZ$1,0))&lt;&gt;"",INDEX(J!$A$1:$ZZ$200,MATCH($A107,J!$A$1:$A$200,0),MATCH(R$8,J!$A$1:$ZZ$1,0)),""),"")</f>
        <v>2.8944354411697404E-5</v>
      </c>
      <c r="S107" s="45">
        <f>IFERROR(IF(INDEX(J!$A$1:$ZZ$200,MATCH($A107,J!$A$1:$A$200,0),MATCH(S$8,J!$A$1:$ZZ$1,0))&lt;&gt;"",INDEX(J!$A$1:$ZZ$200,MATCH($A107,J!$A$1:$A$200,0),MATCH(S$8,J!$A$1:$ZZ$1,0)),""),"")</f>
        <v>65.212311591006795</v>
      </c>
      <c r="T107" s="45">
        <f>IFERROR(IF(INDEX(J!$A$1:$ZZ$200,MATCH($A107,J!$A$1:$A$200,0),MATCH(T$8,J!$A$1:$ZZ$1,0))&lt;&gt;"",INDEX(J!$A$1:$ZZ$200,MATCH($A107,J!$A$1:$A$200,0),MATCH(T$8,J!$A$1:$ZZ$1,0)),""),"")</f>
        <v>13.237032742407024</v>
      </c>
      <c r="U107" s="45">
        <f>IFERROR(IF(INDEX(J!$A$1:$ZZ$200,MATCH($A107,J!$A$1:$A$200,0),MATCH(U$8,J!$A$1:$ZZ$1,0))&lt;&gt;"",INDEX(J!$A$1:$ZZ$200,MATCH($A107,J!$A$1:$A$200,0),MATCH(U$8,J!$A$1:$ZZ$1,0)),""),"")</f>
        <v>1.967746514280339</v>
      </c>
    </row>
    <row r="108" spans="1:21">
      <c r="A108" s="43">
        <f>IF(A107&lt;&gt;"",IF(INDEX(J!$A$1:$ZZ$200,MATCH(A107+1,J!$A$1:$A$200,0),MATCH(B$8,J!$A$1:$ZZ$1,0))&lt;&gt;"",A107+1,""),"")</f>
        <v>2067</v>
      </c>
      <c r="B108" s="44">
        <f>IFERROR(IF(INDEX(J!$A$1:$ZZ$200,MATCH($A108,J!$A$1:$A$200,0),MATCH(B$8,J!$A$1:$ZZ$1,0))&lt;&gt;"",INDEX(J!$A$1:$ZZ$200,MATCH($A108,J!$A$1:$A$200,0),MATCH(B$8,J!$A$1:$ZZ$1,0)),""),"")</f>
        <v>3265.0915213516305</v>
      </c>
      <c r="C108" s="45">
        <f>IFERROR(IF(INDEX(J!$A$1:$ZZ$200,MATCH($A108,J!$A$1:$A$200,0),MATCH(C$8,J!$A$1:$ZZ$1,0))&lt;&gt;"",INDEX(J!$A$1:$ZZ$200,MATCH($A108,J!$A$1:$A$200,0),MATCH(C$8,J!$A$1:$ZZ$1,0)),""),"")</f>
        <v>39.502888788288963</v>
      </c>
      <c r="D108" s="10"/>
      <c r="E108" s="43">
        <f>IF(E107&lt;&gt;"",IF(INDEX(J!$A$1:$ZZ$200,MATCH(E107+1,J!$A$1:$A$200,0),MATCH(F$8,J!$A$1:$ZZ$1,0))&lt;&gt;"",E107+1,""),"")</f>
        <v>2067</v>
      </c>
      <c r="F108" s="45">
        <f>IFERROR(IF(INDEX(J!$A$1:$ZZ$200,MATCH($A108,J!$A$1:$A$200,0),MATCH(F$8,J!$A$1:$ZZ$1,0))&lt;&gt;"",INDEX(J!$A$1:$ZZ$200,MATCH($A108,J!$A$1:$A$200,0),MATCH(F$8,J!$A$1:$ZZ$1,0)),""),"")</f>
        <v>-1.2874534826603057</v>
      </c>
      <c r="G108" s="45">
        <f>IFERROR(IF(INDEX(J!$A$1:$ZZ$200,MATCH($A108,J!$A$1:$A$200,0),MATCH(G$8,J!$A$1:$ZZ$1,0))&lt;&gt;"",INDEX(J!$A$1:$ZZ$200,MATCH($A108,J!$A$1:$A$200,0),MATCH(G$8,J!$A$1:$ZZ$1,0)),""),"")</f>
        <v>0.2691457725700751</v>
      </c>
      <c r="H108" s="45">
        <f>IFERROR(IF(INDEX(J!$A$1:$ZZ$200,MATCH($A108,J!$A$1:$A$200,0),MATCH(H$8,J!$A$1:$ZZ$1,0))&lt;&gt;"",INDEX(J!$A$1:$ZZ$200,MATCH($A108,J!$A$1:$A$200,0),MATCH(H$8,J!$A$1:$ZZ$1,0)),""),"")</f>
        <v>-0.8043071664989484</v>
      </c>
      <c r="I108" s="45">
        <f>IFERROR(IF(INDEX(J!$A$1:$ZZ$200,MATCH($A108,J!$A$1:$A$200,0),MATCH(I$8,J!$A$1:$ZZ$1,0))&lt;&gt;"",INDEX(J!$A$1:$ZZ$200,MATCH($A108,J!$A$1:$A$200,0),MATCH(I$8,J!$A$1:$ZZ$1,0)),""),"")</f>
        <v>-0.2775306859488807</v>
      </c>
      <c r="J108" s="46">
        <f>IFERROR(IF(INDEX(J!$A$1:$ZZ$200,MATCH($A108,J!$A$1:$A$200,0),MATCH(J$8,J!$A$1:$ZZ$1,0))&lt;&gt;"",INDEX(J!$A$1:$ZZ$200,MATCH($A108,J!$A$1:$A$200,0),MATCH(J$8,J!$A$1:$ZZ$1,0)),""),"")</f>
        <v>-0.47476140278255174</v>
      </c>
      <c r="K108" s="10"/>
      <c r="L108" s="43" t="str">
        <f>IF(L107&lt;&gt;"",IF(INDEX(J!$A$1:$ZZ$200,MATCH(L107+1,J!$A$1:$A$200,0),MATCH(M$8,J!$A$1:$ZZ$1,0))&lt;&gt;"",L107+1,""),"")</f>
        <v/>
      </c>
      <c r="M108" s="45" t="str">
        <f>IFERROR(IF(INDEX(J!$A$1:$ZZ$200,MATCH($A108,J!$A$1:$A$200,0),MATCH(M$8,J!$A$1:$ZZ$1,0))&lt;&gt;"",INDEX(J!$A$1:$ZZ$200,MATCH($A108,J!$A$1:$A$200,0),MATCH(M$8,J!$A$1:$ZZ$1,0)),""),"")</f>
        <v/>
      </c>
      <c r="N108" s="45" t="str">
        <f>IFERROR(IF(INDEX(J!$A$1:$ZZ$200,MATCH($A108,J!$A$1:$A$200,0),MATCH(N$8,J!$A$1:$ZZ$1,0))&lt;&gt;"",INDEX(J!$A$1:$ZZ$200,MATCH($A108,J!$A$1:$A$200,0),MATCH(N$8,J!$A$1:$ZZ$1,0)),""),"")</f>
        <v/>
      </c>
      <c r="O108" s="45" t="str">
        <f>IFERROR(IF(INDEX(J!$A$1:$ZZ$200,MATCH($A108,J!$A$1:$A$200,0),MATCH(O$8,J!$A$1:$ZZ$1,0))&lt;&gt;"",INDEX(J!$A$1:$ZZ$200,MATCH($A108,J!$A$1:$A$200,0),MATCH(O$8,J!$A$1:$ZZ$1,0)),""),"")</f>
        <v/>
      </c>
      <c r="P108" s="10"/>
      <c r="Q108" s="43">
        <f>IF(Q107&lt;&gt;"",IF(INDEX(J!$A$1:$ZZ$200,MATCH(Q107+1,J!$A$1:$A$200,0),MATCH(R$8,J!$A$1:$ZZ$1,0))&lt;&gt;"",Q107+1,""),"")</f>
        <v>2067</v>
      </c>
      <c r="R108" s="45">
        <f>IFERROR(IF(INDEX(J!$A$1:$ZZ$200,MATCH($A108,J!$A$1:$A$200,0),MATCH(R$8,J!$A$1:$ZZ$1,0))&lt;&gt;"",INDEX(J!$A$1:$ZZ$200,MATCH($A108,J!$A$1:$A$200,0),MATCH(R$8,J!$A$1:$ZZ$1,0)),""),"")</f>
        <v>2.5692958896961221E-5</v>
      </c>
      <c r="S108" s="45">
        <f>IFERROR(IF(INDEX(J!$A$1:$ZZ$200,MATCH($A108,J!$A$1:$A$200,0),MATCH(S$8,J!$A$1:$ZZ$1,0))&lt;&gt;"",INDEX(J!$A$1:$ZZ$200,MATCH($A108,J!$A$1:$A$200,0),MATCH(S$8,J!$A$1:$ZZ$1,0)),""),"")</f>
        <v>65.299024720162109</v>
      </c>
      <c r="T108" s="45">
        <f>IFERROR(IF(INDEX(J!$A$1:$ZZ$200,MATCH($A108,J!$A$1:$A$200,0),MATCH(T$8,J!$A$1:$ZZ$1,0))&lt;&gt;"",INDEX(J!$A$1:$ZZ$200,MATCH($A108,J!$A$1:$A$200,0),MATCH(T$8,J!$A$1:$ZZ$1,0)),""),"")</f>
        <v>12.603463437849424</v>
      </c>
      <c r="U108" s="45">
        <f>IFERROR(IF(INDEX(J!$A$1:$ZZ$200,MATCH($A108,J!$A$1:$A$200,0),MATCH(U$8,J!$A$1:$ZZ$1,0))&lt;&gt;"",INDEX(J!$A$1:$ZZ$200,MATCH($A108,J!$A$1:$A$200,0),MATCH(U$8,J!$A$1:$ZZ$1,0)),""),"")</f>
        <v>1.8548639167069902</v>
      </c>
    </row>
    <row r="109" spans="1:21">
      <c r="A109" s="43">
        <f>IF(A108&lt;&gt;"",IF(INDEX(J!$A$1:$ZZ$200,MATCH(A108+1,J!$A$1:$A$200,0),MATCH(B$8,J!$A$1:$ZZ$1,0))&lt;&gt;"",A108+1,""),"")</f>
        <v>2068</v>
      </c>
      <c r="B109" s="44">
        <f>IFERROR(IF(INDEX(J!$A$1:$ZZ$200,MATCH($A109,J!$A$1:$A$200,0),MATCH(B$8,J!$A$1:$ZZ$1,0))&lt;&gt;"",INDEX(J!$A$1:$ZZ$200,MATCH($A109,J!$A$1:$A$200,0),MATCH(B$8,J!$A$1:$ZZ$1,0)),""),"")</f>
        <v>3273.8934738856287</v>
      </c>
      <c r="C109" s="45">
        <f>IFERROR(IF(INDEX(J!$A$1:$ZZ$200,MATCH($A109,J!$A$1:$A$200,0),MATCH(C$8,J!$A$1:$ZZ$1,0))&lt;&gt;"",INDEX(J!$A$1:$ZZ$200,MATCH($A109,J!$A$1:$A$200,0),MATCH(C$8,J!$A$1:$ZZ$1,0)),""),"")</f>
        <v>39.61848689589376</v>
      </c>
      <c r="D109" s="10"/>
      <c r="E109" s="43">
        <f>IF(E108&lt;&gt;"",IF(INDEX(J!$A$1:$ZZ$200,MATCH(E108+1,J!$A$1:$A$200,0),MATCH(F$8,J!$A$1:$ZZ$1,0))&lt;&gt;"",E108+1,""),"")</f>
        <v>2068</v>
      </c>
      <c r="F109" s="45">
        <f>IFERROR(IF(INDEX(J!$A$1:$ZZ$200,MATCH($A109,J!$A$1:$A$200,0),MATCH(F$8,J!$A$1:$ZZ$1,0))&lt;&gt;"",INDEX(J!$A$1:$ZZ$200,MATCH($A109,J!$A$1:$A$200,0),MATCH(F$8,J!$A$1:$ZZ$1,0)),""),"")</f>
        <v>-1.2701277613393183</v>
      </c>
      <c r="G109" s="45">
        <f>IFERROR(IF(INDEX(J!$A$1:$ZZ$200,MATCH($A109,J!$A$1:$A$200,0),MATCH(G$8,J!$A$1:$ZZ$1,0))&lt;&gt;"",INDEX(J!$A$1:$ZZ$200,MATCH($A109,J!$A$1:$A$200,0),MATCH(G$8,J!$A$1:$ZZ$1,0)),""),"")</f>
        <v>0.26883419422813731</v>
      </c>
      <c r="H109" s="45">
        <f>IFERROR(IF(INDEX(J!$A$1:$ZZ$200,MATCH($A109,J!$A$1:$A$200,0),MATCH(H$8,J!$A$1:$ZZ$1,0))&lt;&gt;"",INDEX(J!$A$1:$ZZ$200,MATCH($A109,J!$A$1:$A$200,0),MATCH(H$8,J!$A$1:$ZZ$1,0)),""),"")</f>
        <v>-0.78161773744924401</v>
      </c>
      <c r="I109" s="45">
        <f>IFERROR(IF(INDEX(J!$A$1:$ZZ$200,MATCH($A109,J!$A$1:$A$200,0),MATCH(I$8,J!$A$1:$ZZ$1,0))&lt;&gt;"",INDEX(J!$A$1:$ZZ$200,MATCH($A109,J!$A$1:$A$200,0),MATCH(I$8,J!$A$1:$ZZ$1,0)),""),"")</f>
        <v>-0.28399730653454747</v>
      </c>
      <c r="J109" s="46">
        <f>IFERROR(IF(INDEX(J!$A$1:$ZZ$200,MATCH($A109,J!$A$1:$A$200,0),MATCH(J$8,J!$A$1:$ZZ$1,0))&lt;&gt;"",INDEX(J!$A$1:$ZZ$200,MATCH($A109,J!$A$1:$A$200,0),MATCH(J$8,J!$A$1:$ZZ$1,0)),""),"")</f>
        <v>-0.47334691158366415</v>
      </c>
      <c r="K109" s="10"/>
      <c r="L109" s="43" t="str">
        <f>IF(L108&lt;&gt;"",IF(INDEX(J!$A$1:$ZZ$200,MATCH(L108+1,J!$A$1:$A$200,0),MATCH(M$8,J!$A$1:$ZZ$1,0))&lt;&gt;"",L108+1,""),"")</f>
        <v/>
      </c>
      <c r="M109" s="45" t="str">
        <f>IFERROR(IF(INDEX(J!$A$1:$ZZ$200,MATCH($A109,J!$A$1:$A$200,0),MATCH(M$8,J!$A$1:$ZZ$1,0))&lt;&gt;"",INDEX(J!$A$1:$ZZ$200,MATCH($A109,J!$A$1:$A$200,0),MATCH(M$8,J!$A$1:$ZZ$1,0)),""),"")</f>
        <v/>
      </c>
      <c r="N109" s="45" t="str">
        <f>IFERROR(IF(INDEX(J!$A$1:$ZZ$200,MATCH($A109,J!$A$1:$A$200,0),MATCH(N$8,J!$A$1:$ZZ$1,0))&lt;&gt;"",INDEX(J!$A$1:$ZZ$200,MATCH($A109,J!$A$1:$A$200,0),MATCH(N$8,J!$A$1:$ZZ$1,0)),""),"")</f>
        <v/>
      </c>
      <c r="O109" s="45" t="str">
        <f>IFERROR(IF(INDEX(J!$A$1:$ZZ$200,MATCH($A109,J!$A$1:$A$200,0),MATCH(O$8,J!$A$1:$ZZ$1,0))&lt;&gt;"",INDEX(J!$A$1:$ZZ$200,MATCH($A109,J!$A$1:$A$200,0),MATCH(O$8,J!$A$1:$ZZ$1,0)),""),"")</f>
        <v/>
      </c>
      <c r="P109" s="10"/>
      <c r="Q109" s="43">
        <f>IF(Q108&lt;&gt;"",IF(INDEX(J!$A$1:$ZZ$200,MATCH(Q108+1,J!$A$1:$A$200,0),MATCH(R$8,J!$A$1:$ZZ$1,0))&lt;&gt;"",Q108+1,""),"")</f>
        <v>2068</v>
      </c>
      <c r="R109" s="45">
        <f>IFERROR(IF(INDEX(J!$A$1:$ZZ$200,MATCH($A109,J!$A$1:$A$200,0),MATCH(R$8,J!$A$1:$ZZ$1,0))&lt;&gt;"",INDEX(J!$A$1:$ZZ$200,MATCH($A109,J!$A$1:$A$200,0),MATCH(R$8,J!$A$1:$ZZ$1,0)),""),"")</f>
        <v>2.5332121967513997E-5</v>
      </c>
      <c r="S109" s="45">
        <f>IFERROR(IF(INDEX(J!$A$1:$ZZ$200,MATCH($A109,J!$A$1:$A$200,0),MATCH(S$8,J!$A$1:$ZZ$1,0))&lt;&gt;"",INDEX(J!$A$1:$ZZ$200,MATCH($A109,J!$A$1:$A$200,0),MATCH(S$8,J!$A$1:$ZZ$1,0)),""),"")</f>
        <v>65.418957513595274</v>
      </c>
      <c r="T109" s="45">
        <f>IFERROR(IF(INDEX(J!$A$1:$ZZ$200,MATCH($A109,J!$A$1:$A$200,0),MATCH(T$8,J!$A$1:$ZZ$1,0))&lt;&gt;"",INDEX(J!$A$1:$ZZ$200,MATCH($A109,J!$A$1:$A$200,0),MATCH(T$8,J!$A$1:$ZZ$1,0)),""),"")</f>
        <v>11.940716313884929</v>
      </c>
      <c r="U109" s="45">
        <f>IFERROR(IF(INDEX(J!$A$1:$ZZ$200,MATCH($A109,J!$A$1:$A$200,0),MATCH(U$8,J!$A$1:$ZZ$1,0))&lt;&gt;"",INDEX(J!$A$1:$ZZ$200,MATCH($A109,J!$A$1:$A$200,0),MATCH(U$8,J!$A$1:$ZZ$1,0)),""),"")</f>
        <v>1.8228934489969681</v>
      </c>
    </row>
    <row r="110" spans="1:21">
      <c r="A110" s="43">
        <f>IF(A109&lt;&gt;"",IF(INDEX(J!$A$1:$ZZ$200,MATCH(A109+1,J!$A$1:$A$200,0),MATCH(B$8,J!$A$1:$ZZ$1,0))&lt;&gt;"",A109+1,""),"")</f>
        <v>2069</v>
      </c>
      <c r="B110" s="44">
        <f>IFERROR(IF(INDEX(J!$A$1:$ZZ$200,MATCH($A110,J!$A$1:$A$200,0),MATCH(B$8,J!$A$1:$ZZ$1,0))&lt;&gt;"",INDEX(J!$A$1:$ZZ$200,MATCH($A110,J!$A$1:$A$200,0),MATCH(B$8,J!$A$1:$ZZ$1,0)),""),"")</f>
        <v>3282.6068899727375</v>
      </c>
      <c r="C110" s="45">
        <f>IFERROR(IF(INDEX(J!$A$1:$ZZ$200,MATCH($A110,J!$A$1:$A$200,0),MATCH(C$8,J!$A$1:$ZZ$1,0))&lt;&gt;"",INDEX(J!$A$1:$ZZ$200,MATCH($A110,J!$A$1:$A$200,0),MATCH(C$8,J!$A$1:$ZZ$1,0)),""),"")</f>
        <v>39.732489405693173</v>
      </c>
      <c r="D110" s="10"/>
      <c r="E110" s="43">
        <f>IF(E109&lt;&gt;"",IF(INDEX(J!$A$1:$ZZ$200,MATCH(E109+1,J!$A$1:$A$200,0),MATCH(F$8,J!$A$1:$ZZ$1,0))&lt;&gt;"",E109+1,""),"")</f>
        <v>2069</v>
      </c>
      <c r="F110" s="45">
        <f>IFERROR(IF(INDEX(J!$A$1:$ZZ$200,MATCH($A110,J!$A$1:$A$200,0),MATCH(F$8,J!$A$1:$ZZ$1,0))&lt;&gt;"",INDEX(J!$A$1:$ZZ$200,MATCH($A110,J!$A$1:$A$200,0),MATCH(F$8,J!$A$1:$ZZ$1,0)),""),"")</f>
        <v>-1.2579458069620801</v>
      </c>
      <c r="G110" s="45">
        <f>IFERROR(IF(INDEX(J!$A$1:$ZZ$200,MATCH($A110,J!$A$1:$A$200,0),MATCH(G$8,J!$A$1:$ZZ$1,0))&lt;&gt;"",INDEX(J!$A$1:$ZZ$200,MATCH($A110,J!$A$1:$A$200,0),MATCH(G$8,J!$A$1:$ZZ$1,0)),""),"")</f>
        <v>0.26858143869307194</v>
      </c>
      <c r="H110" s="45">
        <f>IFERROR(IF(INDEX(J!$A$1:$ZZ$200,MATCH($A110,J!$A$1:$A$200,0),MATCH(H$8,J!$A$1:$ZZ$1,0))&lt;&gt;"",INDEX(J!$A$1:$ZZ$200,MATCH($A110,J!$A$1:$A$200,0),MATCH(H$8,J!$A$1:$ZZ$1,0)),""),"")</f>
        <v>-0.76651819589264003</v>
      </c>
      <c r="I110" s="45">
        <f>IFERROR(IF(INDEX(J!$A$1:$ZZ$200,MATCH($A110,J!$A$1:$A$200,0),MATCH(I$8,J!$A$1:$ZZ$1,0))&lt;&gt;"",INDEX(J!$A$1:$ZZ$200,MATCH($A110,J!$A$1:$A$200,0),MATCH(I$8,J!$A$1:$ZZ$1,0)),""),"")</f>
        <v>-0.28857171706796975</v>
      </c>
      <c r="J110" s="46">
        <f>IFERROR(IF(INDEX(J!$A$1:$ZZ$200,MATCH($A110,J!$A$1:$A$200,0),MATCH(J$8,J!$A$1:$ZZ$1,0))&lt;&gt;"",INDEX(J!$A$1:$ZZ$200,MATCH($A110,J!$A$1:$A$200,0),MATCH(J$8,J!$A$1:$ZZ$1,0)),""),"")</f>
        <v>-0.47143733269454224</v>
      </c>
      <c r="K110" s="10"/>
      <c r="L110" s="43" t="str">
        <f>IF(L109&lt;&gt;"",IF(INDEX(J!$A$1:$ZZ$200,MATCH(L109+1,J!$A$1:$A$200,0),MATCH(M$8,J!$A$1:$ZZ$1,0))&lt;&gt;"",L109+1,""),"")</f>
        <v/>
      </c>
      <c r="M110" s="45" t="str">
        <f>IFERROR(IF(INDEX(J!$A$1:$ZZ$200,MATCH($A110,J!$A$1:$A$200,0),MATCH(M$8,J!$A$1:$ZZ$1,0))&lt;&gt;"",INDEX(J!$A$1:$ZZ$200,MATCH($A110,J!$A$1:$A$200,0),MATCH(M$8,J!$A$1:$ZZ$1,0)),""),"")</f>
        <v/>
      </c>
      <c r="N110" s="45" t="str">
        <f>IFERROR(IF(INDEX(J!$A$1:$ZZ$200,MATCH($A110,J!$A$1:$A$200,0),MATCH(N$8,J!$A$1:$ZZ$1,0))&lt;&gt;"",INDEX(J!$A$1:$ZZ$200,MATCH($A110,J!$A$1:$A$200,0),MATCH(N$8,J!$A$1:$ZZ$1,0)),""),"")</f>
        <v/>
      </c>
      <c r="O110" s="45" t="str">
        <f>IFERROR(IF(INDEX(J!$A$1:$ZZ$200,MATCH($A110,J!$A$1:$A$200,0),MATCH(O$8,J!$A$1:$ZZ$1,0))&lt;&gt;"",INDEX(J!$A$1:$ZZ$200,MATCH($A110,J!$A$1:$A$200,0),MATCH(O$8,J!$A$1:$ZZ$1,0)),""),"")</f>
        <v/>
      </c>
      <c r="P110" s="10"/>
      <c r="Q110" s="43">
        <f>IF(Q109&lt;&gt;"",IF(INDEX(J!$A$1:$ZZ$200,MATCH(Q109+1,J!$A$1:$A$200,0),MATCH(R$8,J!$A$1:$ZZ$1,0))&lt;&gt;"",Q109+1,""),"")</f>
        <v>2069</v>
      </c>
      <c r="R110" s="45">
        <f>IFERROR(IF(INDEX(J!$A$1:$ZZ$200,MATCH($A110,J!$A$1:$A$200,0),MATCH(R$8,J!$A$1:$ZZ$1,0))&lt;&gt;"",INDEX(J!$A$1:$ZZ$200,MATCH($A110,J!$A$1:$A$200,0),MATCH(R$8,J!$A$1:$ZZ$1,0)),""),"")</f>
        <v>2.4388982867706857E-5</v>
      </c>
      <c r="S110" s="45">
        <f>IFERROR(IF(INDEX(J!$A$1:$ZZ$200,MATCH($A110,J!$A$1:$A$200,0),MATCH(S$8,J!$A$1:$ZZ$1,0))&lt;&gt;"",INDEX(J!$A$1:$ZZ$200,MATCH($A110,J!$A$1:$A$200,0),MATCH(S$8,J!$A$1:$ZZ$1,0)),""),"")</f>
        <v>65.511174368346374</v>
      </c>
      <c r="T110" s="45">
        <f>IFERROR(IF(INDEX(J!$A$1:$ZZ$200,MATCH($A110,J!$A$1:$A$200,0),MATCH(T$8,J!$A$1:$ZZ$1,0))&lt;&gt;"",INDEX(J!$A$1:$ZZ$200,MATCH($A110,J!$A$1:$A$200,0),MATCH(T$8,J!$A$1:$ZZ$1,0)),""),"")</f>
        <v>11.378806453340566</v>
      </c>
      <c r="U110" s="45">
        <f>IFERROR(IF(INDEX(J!$A$1:$ZZ$200,MATCH($A110,J!$A$1:$A$200,0),MATCH(U$8,J!$A$1:$ZZ$1,0))&lt;&gt;"",INDEX(J!$A$1:$ZZ$200,MATCH($A110,J!$A$1:$A$200,0),MATCH(U$8,J!$A$1:$ZZ$1,0)),""),"")</f>
        <v>1.7145172119769152</v>
      </c>
    </row>
    <row r="111" spans="1:21">
      <c r="A111" s="64">
        <f>IF(A110&lt;&gt;"",IF(INDEX(J!$A$1:$ZZ$200,MATCH(A110+1,J!$A$1:$A$200,0),MATCH(B$8,J!$A$1:$ZZ$1,0))&lt;&gt;"",A110+1,""),"")</f>
        <v>2070</v>
      </c>
      <c r="B111" s="65">
        <f>IFERROR(IF(INDEX(J!$A$1:$ZZ$200,MATCH($A111,J!$A$1:$A$200,0),MATCH(B$8,J!$A$1:$ZZ$1,0))&lt;&gt;"",INDEX(J!$A$1:$ZZ$200,MATCH($A111,J!$A$1:$A$200,0),MATCH(B$8,J!$A$1:$ZZ$1,0)),""),"")</f>
        <v>3293.4343535346375</v>
      </c>
      <c r="C111" s="66">
        <f>IFERROR(IF(INDEX(J!$A$1:$ZZ$200,MATCH($A111,J!$A$1:$A$200,0),MATCH(C$8,J!$A$1:$ZZ$1,0))&lt;&gt;"",INDEX(J!$A$1:$ZZ$200,MATCH($A111,J!$A$1:$A$200,0),MATCH(C$8,J!$A$1:$ZZ$1,0)),""),"")</f>
        <v>39.872183147351905</v>
      </c>
      <c r="D111" s="10"/>
      <c r="E111" s="64">
        <f>IF(E110&lt;&gt;"",IF(INDEX(J!$A$1:$ZZ$200,MATCH(E110+1,J!$A$1:$A$200,0),MATCH(F$8,J!$A$1:$ZZ$1,0))&lt;&gt;"",E110+1,""),"")</f>
        <v>2070</v>
      </c>
      <c r="F111" s="66">
        <f>IFERROR(IF(INDEX(J!$A$1:$ZZ$200,MATCH($A111,J!$A$1:$A$200,0),MATCH(F$8,J!$A$1:$ZZ$1,0))&lt;&gt;"",INDEX(J!$A$1:$ZZ$200,MATCH($A111,J!$A$1:$A$200,0),MATCH(F$8,J!$A$1:$ZZ$1,0)),""),"")</f>
        <v>-1.2587344340399063</v>
      </c>
      <c r="G111" s="66">
        <f>IFERROR(IF(INDEX(J!$A$1:$ZZ$200,MATCH($A111,J!$A$1:$A$200,0),MATCH(G$8,J!$A$1:$ZZ$1,0))&lt;&gt;"",INDEX(J!$A$1:$ZZ$200,MATCH($A111,J!$A$1:$A$200,0),MATCH(G$8,J!$A$1:$ZZ$1,0)),""),"")</f>
        <v>0.26849473194189222</v>
      </c>
      <c r="H111" s="66">
        <f>IFERROR(IF(INDEX(J!$A$1:$ZZ$200,MATCH($A111,J!$A$1:$A$200,0),MATCH(H$8,J!$A$1:$ZZ$1,0))&lt;&gt;"",INDEX(J!$A$1:$ZZ$200,MATCH($A111,J!$A$1:$A$200,0),MATCH(H$8,J!$A$1:$ZZ$1,0)),""),"")</f>
        <v>-0.76688091970831007</v>
      </c>
      <c r="I111" s="66">
        <f>IFERROR(IF(INDEX(J!$A$1:$ZZ$200,MATCH($A111,J!$A$1:$A$200,0),MATCH(I$8,J!$A$1:$ZZ$1,0))&lt;&gt;"",INDEX(J!$A$1:$ZZ$200,MATCH($A111,J!$A$1:$A$200,0),MATCH(I$8,J!$A$1:$ZZ$1,0)),""),"")</f>
        <v>-0.29222167396767418</v>
      </c>
      <c r="J111" s="47">
        <f>IFERROR(IF(INDEX(J!$A$1:$ZZ$200,MATCH($A111,J!$A$1:$A$200,0),MATCH(J$8,J!$A$1:$ZZ$1,0))&lt;&gt;"",INDEX(J!$A$1:$ZZ$200,MATCH($A111,J!$A$1:$A$200,0),MATCH(J$8,J!$A$1:$ZZ$1,0)),""),"")</f>
        <v>-0.46812657230581411</v>
      </c>
      <c r="K111" s="10"/>
      <c r="L111" s="43" t="str">
        <f>IF(L110&lt;&gt;"",IF(INDEX(J!$A$1:$ZZ$200,MATCH(L110+1,J!$A$1:$A$200,0),MATCH(M$8,J!$A$1:$ZZ$1,0))&lt;&gt;"",L110+1,""),"")</f>
        <v/>
      </c>
      <c r="M111" s="45" t="str">
        <f>IFERROR(IF(INDEX(J!$A$1:$ZZ$200,MATCH($A111,J!$A$1:$A$200,0),MATCH(M$8,J!$A$1:$ZZ$1,0))&lt;&gt;"",INDEX(J!$A$1:$ZZ$200,MATCH($A111,J!$A$1:$A$200,0),MATCH(M$8,J!$A$1:$ZZ$1,0)),""),"")</f>
        <v/>
      </c>
      <c r="N111" s="45" t="str">
        <f>IFERROR(IF(INDEX(J!$A$1:$ZZ$200,MATCH($A111,J!$A$1:$A$200,0),MATCH(N$8,J!$A$1:$ZZ$1,0))&lt;&gt;"",INDEX(J!$A$1:$ZZ$200,MATCH($A111,J!$A$1:$A$200,0),MATCH(N$8,J!$A$1:$ZZ$1,0)),""),"")</f>
        <v/>
      </c>
      <c r="O111" s="45" t="str">
        <f>IFERROR(IF(INDEX(J!$A$1:$ZZ$200,MATCH($A111,J!$A$1:$A$200,0),MATCH(O$8,J!$A$1:$ZZ$1,0))&lt;&gt;"",INDEX(J!$A$1:$ZZ$200,MATCH($A111,J!$A$1:$A$200,0),MATCH(O$8,J!$A$1:$ZZ$1,0)),""),"")</f>
        <v/>
      </c>
      <c r="P111" s="10"/>
      <c r="Q111" s="64">
        <f>IF(Q110&lt;&gt;"",IF(INDEX(J!$A$1:$ZZ$200,MATCH(Q110+1,J!$A$1:$A$200,0),MATCH(R$8,J!$A$1:$ZZ$1,0))&lt;&gt;"",Q110+1,""),"")</f>
        <v>2070</v>
      </c>
      <c r="R111" s="66">
        <f>IFERROR(IF(INDEX(J!$A$1:$ZZ$200,MATCH($A111,J!$A$1:$A$200,0),MATCH(R$8,J!$A$1:$ZZ$1,0))&lt;&gt;"",INDEX(J!$A$1:$ZZ$200,MATCH($A111,J!$A$1:$A$200,0),MATCH(R$8,J!$A$1:$ZZ$1,0)),""),"")</f>
        <v>2.4496545163321679E-5</v>
      </c>
      <c r="S111" s="66">
        <f>IFERROR(IF(INDEX(J!$A$1:$ZZ$200,MATCH($A111,J!$A$1:$A$200,0),MATCH(S$8,J!$A$1:$ZZ$1,0))&lt;&gt;"",INDEX(J!$A$1:$ZZ$200,MATCH($A111,J!$A$1:$A$200,0),MATCH(S$8,J!$A$1:$ZZ$1,0)),""),"")</f>
        <v>65.619898548767381</v>
      </c>
      <c r="T111" s="66">
        <f>IFERROR(IF(INDEX(J!$A$1:$ZZ$200,MATCH($A111,J!$A$1:$A$200,0),MATCH(T$8,J!$A$1:$ZZ$1,0))&lt;&gt;"",INDEX(J!$A$1:$ZZ$200,MATCH($A111,J!$A$1:$A$200,0),MATCH(T$8,J!$A$1:$ZZ$1,0)),""),"")</f>
        <v>10.784921953568876</v>
      </c>
      <c r="U111" s="66">
        <f>IFERROR(IF(INDEX(J!$A$1:$ZZ$200,MATCH($A111,J!$A$1:$A$200,0),MATCH(U$8,J!$A$1:$ZZ$1,0))&lt;&gt;"",INDEX(J!$A$1:$ZZ$200,MATCH($A111,J!$A$1:$A$200,0),MATCH(U$8,J!$A$1:$ZZ$1,0)),""),"")</f>
        <v>1.640268136970072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67"/>
      <c r="M112" s="67"/>
      <c r="N112" s="67"/>
      <c r="O112" s="67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67"/>
      <c r="M113" s="67"/>
      <c r="N113" s="67"/>
      <c r="O113" s="67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67"/>
      <c r="M114" s="67"/>
      <c r="N114" s="67"/>
      <c r="O114" s="67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67"/>
      <c r="M115" s="67"/>
      <c r="N115" s="67"/>
      <c r="O115" s="67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67"/>
      <c r="M116" s="67"/>
      <c r="N116" s="67"/>
      <c r="O116" s="67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67"/>
      <c r="M117" s="67"/>
      <c r="N117" s="67"/>
      <c r="O117" s="67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67"/>
      <c r="M118" s="67"/>
      <c r="N118" s="67"/>
      <c r="O118" s="67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67"/>
      <c r="M119" s="67"/>
      <c r="N119" s="67"/>
      <c r="O119" s="67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67"/>
      <c r="M120" s="67"/>
      <c r="N120" s="67"/>
      <c r="O120" s="67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67"/>
      <c r="M121" s="67"/>
      <c r="N121" s="67"/>
      <c r="O121" s="67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67"/>
      <c r="M122" s="67"/>
      <c r="N122" s="67"/>
      <c r="O122" s="67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67"/>
      <c r="M123" s="67"/>
      <c r="N123" s="67"/>
      <c r="O123" s="67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67"/>
      <c r="M124" s="67"/>
      <c r="N124" s="67"/>
      <c r="O124" s="67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67"/>
      <c r="M125" s="67"/>
      <c r="N125" s="67"/>
      <c r="O125" s="67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67"/>
      <c r="M126" s="67"/>
      <c r="N126" s="67"/>
      <c r="O126" s="67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67"/>
      <c r="M127" s="67"/>
      <c r="N127" s="67"/>
      <c r="O127" s="67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67"/>
      <c r="M128" s="67"/>
      <c r="N128" s="67"/>
      <c r="O128" s="67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67"/>
      <c r="M129" s="67"/>
      <c r="N129" s="67"/>
      <c r="O129" s="67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67"/>
      <c r="M130" s="67"/>
      <c r="N130" s="67"/>
      <c r="O130" s="67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67"/>
      <c r="M131" s="67"/>
      <c r="N131" s="67"/>
      <c r="O131" s="67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67"/>
      <c r="M132" s="67"/>
      <c r="N132" s="67"/>
      <c r="O132" s="67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67"/>
      <c r="M133" s="67"/>
      <c r="N133" s="67"/>
      <c r="O133" s="67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67"/>
      <c r="M134" s="67"/>
      <c r="N134" s="67"/>
      <c r="O134" s="67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67"/>
      <c r="M135" s="67"/>
      <c r="N135" s="67"/>
      <c r="O135" s="67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67"/>
      <c r="M136" s="67"/>
      <c r="N136" s="67"/>
      <c r="O136" s="67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67"/>
      <c r="M137" s="67"/>
      <c r="N137" s="67"/>
      <c r="O137" s="67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67"/>
      <c r="M138" s="67"/>
      <c r="N138" s="67"/>
      <c r="O138" s="67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67"/>
      <c r="M139" s="67"/>
      <c r="N139" s="67"/>
      <c r="O139" s="67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67"/>
      <c r="M140" s="67"/>
      <c r="N140" s="67"/>
      <c r="O140" s="67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67"/>
      <c r="M141" s="67"/>
      <c r="N141" s="67"/>
      <c r="O141" s="67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67"/>
      <c r="M142" s="67"/>
      <c r="N142" s="67"/>
      <c r="O142" s="67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67"/>
      <c r="M143" s="67"/>
      <c r="N143" s="67"/>
      <c r="O143" s="67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67"/>
      <c r="M144" s="67"/>
      <c r="N144" s="67"/>
      <c r="O144" s="67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67"/>
      <c r="M145" s="67"/>
      <c r="N145" s="67"/>
      <c r="O145" s="67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67"/>
      <c r="M146" s="67"/>
      <c r="N146" s="67"/>
      <c r="O146" s="67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67"/>
      <c r="M147" s="67"/>
      <c r="N147" s="67"/>
      <c r="O147" s="67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67"/>
      <c r="M148" s="67"/>
      <c r="N148" s="67"/>
      <c r="O148" s="67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67"/>
      <c r="M149" s="67"/>
      <c r="N149" s="67"/>
      <c r="O149" s="67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67"/>
      <c r="M150" s="67"/>
      <c r="N150" s="67"/>
      <c r="O150" s="67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67"/>
      <c r="M151" s="67"/>
      <c r="N151" s="67"/>
      <c r="O151" s="67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67"/>
      <c r="M152" s="67"/>
      <c r="N152" s="67"/>
      <c r="O152" s="67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67"/>
      <c r="M153" s="67"/>
      <c r="N153" s="67"/>
      <c r="O153" s="67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67"/>
      <c r="M154" s="67"/>
      <c r="N154" s="67"/>
      <c r="O154" s="67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67"/>
      <c r="M155" s="67"/>
      <c r="N155" s="67"/>
      <c r="O155" s="67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67"/>
      <c r="M156" s="67"/>
      <c r="N156" s="67"/>
      <c r="O156" s="67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67"/>
      <c r="M157" s="67"/>
      <c r="N157" s="67"/>
      <c r="O157" s="67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67"/>
      <c r="M158" s="67"/>
      <c r="N158" s="67"/>
      <c r="O158" s="67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67"/>
      <c r="M159" s="67"/>
      <c r="N159" s="67"/>
      <c r="O159" s="67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67"/>
      <c r="M160" s="67"/>
      <c r="N160" s="67"/>
      <c r="O160" s="67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67"/>
      <c r="M161" s="67"/>
      <c r="N161" s="67"/>
      <c r="O161" s="67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67"/>
      <c r="M162" s="67"/>
      <c r="N162" s="67"/>
      <c r="O162" s="67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67"/>
      <c r="M163" s="67"/>
      <c r="N163" s="67"/>
      <c r="O163" s="67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67"/>
      <c r="M164" s="67"/>
      <c r="N164" s="67"/>
      <c r="O164" s="67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67"/>
      <c r="M165" s="67"/>
      <c r="N165" s="67"/>
      <c r="O165" s="67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67"/>
      <c r="M166" s="67"/>
      <c r="N166" s="67"/>
      <c r="O166" s="67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67"/>
      <c r="M167" s="67"/>
      <c r="N167" s="67"/>
      <c r="O167" s="67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67"/>
      <c r="M168" s="67"/>
      <c r="N168" s="67"/>
      <c r="O168" s="67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67"/>
      <c r="M169" s="67"/>
      <c r="N169" s="67"/>
      <c r="O169" s="67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67"/>
      <c r="M170" s="67"/>
      <c r="N170" s="67"/>
      <c r="O170" s="67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67"/>
      <c r="M171" s="67"/>
      <c r="N171" s="67"/>
      <c r="O171" s="67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67"/>
      <c r="M172" s="67"/>
      <c r="N172" s="67"/>
      <c r="O172" s="67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67"/>
      <c r="M173" s="67"/>
      <c r="N173" s="67"/>
      <c r="O173" s="67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67"/>
      <c r="M174" s="67"/>
      <c r="N174" s="67"/>
      <c r="O174" s="67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67"/>
      <c r="M175" s="67"/>
      <c r="N175" s="67"/>
      <c r="O175" s="67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67"/>
      <c r="M176" s="67"/>
      <c r="N176" s="67"/>
      <c r="O176" s="67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67"/>
      <c r="M177" s="67"/>
      <c r="N177" s="67"/>
      <c r="O177" s="67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67"/>
      <c r="M178" s="67"/>
      <c r="N178" s="67"/>
      <c r="O178" s="67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67"/>
      <c r="M179" s="67"/>
      <c r="N179" s="67"/>
      <c r="O179" s="67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67"/>
      <c r="M180" s="67"/>
      <c r="N180" s="67"/>
      <c r="O180" s="67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67"/>
      <c r="M181" s="67"/>
      <c r="N181" s="67"/>
      <c r="O181" s="67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67"/>
      <c r="M182" s="67"/>
      <c r="N182" s="67"/>
      <c r="O182" s="67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67"/>
      <c r="M183" s="67"/>
      <c r="N183" s="67"/>
      <c r="O183" s="67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67"/>
      <c r="M184" s="67"/>
      <c r="N184" s="67"/>
      <c r="O184" s="67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67"/>
      <c r="M185" s="67"/>
      <c r="N185" s="67"/>
      <c r="O185" s="67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67"/>
      <c r="M186" s="67"/>
      <c r="N186" s="67"/>
      <c r="O186" s="67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67"/>
      <c r="M187" s="67"/>
      <c r="N187" s="67"/>
      <c r="O187" s="67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67"/>
      <c r="M188" s="67"/>
      <c r="N188" s="67"/>
      <c r="O188" s="67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67"/>
      <c r="M189" s="67"/>
      <c r="N189" s="67"/>
      <c r="O189" s="67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67"/>
      <c r="M190" s="67"/>
      <c r="N190" s="67"/>
      <c r="O190" s="67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67"/>
      <c r="M191" s="67"/>
      <c r="N191" s="67"/>
      <c r="O191" s="67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67"/>
      <c r="M192" s="67"/>
      <c r="N192" s="67"/>
      <c r="O192" s="67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67"/>
      <c r="M193" s="67"/>
      <c r="N193" s="67"/>
      <c r="O193" s="67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67"/>
      <c r="M194" s="67"/>
      <c r="N194" s="67"/>
      <c r="O194" s="67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67"/>
      <c r="M195" s="67"/>
      <c r="N195" s="67"/>
      <c r="O195" s="67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67"/>
      <c r="M196" s="67"/>
      <c r="N196" s="67"/>
      <c r="O196" s="67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67"/>
      <c r="M197" s="67"/>
      <c r="N197" s="67"/>
      <c r="O197" s="67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67"/>
      <c r="M198" s="67"/>
      <c r="N198" s="67"/>
      <c r="O198" s="67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67"/>
      <c r="M199" s="67"/>
      <c r="N199" s="67"/>
      <c r="O199" s="67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67"/>
      <c r="M200" s="67"/>
      <c r="N200" s="67"/>
      <c r="O200" s="67"/>
      <c r="P200" s="10"/>
      <c r="Q200" s="41"/>
      <c r="R200" s="41"/>
      <c r="S200" s="41"/>
      <c r="T200" s="41"/>
      <c r="U200" s="41"/>
    </row>
  </sheetData>
  <sheetProtection algorithmName="SHA-512" hashValue="l3oc47HHLvVCD3dfmwRatz6rfOR6Mu94VWJ6G8CKfemOXZrcHJB5pkbfgn7NuHcNYDmgU+1jA7eneGsjihs4ng==" saltValue="WnLUXkD+qtDthsPxD3nk9Q==" spinCount="100000" sheet="1" objects="1" scenarios="1"/>
  <mergeCells count="23">
    <mergeCell ref="I4:I5"/>
    <mergeCell ref="A3:A6"/>
    <mergeCell ref="B3:C3"/>
    <mergeCell ref="E3:E6"/>
    <mergeCell ref="L3:L6"/>
    <mergeCell ref="J4:J5"/>
    <mergeCell ref="B4:B6"/>
    <mergeCell ref="C4:C6"/>
    <mergeCell ref="F4:F6"/>
    <mergeCell ref="G4:G5"/>
    <mergeCell ref="H4:H5"/>
    <mergeCell ref="N6:O6"/>
    <mergeCell ref="N10:O10"/>
    <mergeCell ref="R10:U10"/>
    <mergeCell ref="R3:R6"/>
    <mergeCell ref="S3:S6"/>
    <mergeCell ref="T3:T6"/>
    <mergeCell ref="U3:U6"/>
    <mergeCell ref="M3:O3"/>
    <mergeCell ref="Q3:Q6"/>
    <mergeCell ref="M4:M6"/>
    <mergeCell ref="N4:N5"/>
    <mergeCell ref="O4:O5"/>
  </mergeCells>
  <conditionalFormatting sqref="J3:J111">
    <cfRule type="expression" dxfId="5" priority="2">
      <formula>$J$8=""</formula>
    </cfRule>
  </conditionalFormatting>
  <conditionalFormatting sqref="A61:C150 E61:J150 Q61:U150 L61:O150">
    <cfRule type="expression" dxfId="4" priority="1">
      <formula>A61=""</formula>
    </cfRule>
  </conditionalFormatting>
  <hyperlinks>
    <hyperlink ref="A7" location="Anmerkungen!A1" display="Anmerkung" xr:uid="{9570EE8F-8793-4A37-929A-69FC48EB9B90}"/>
    <hyperlink ref="E7" location="Anmerkungen!A1" display="Anmerkung" xr:uid="{8818839B-C80F-4E13-A8FE-3FBE570C24E7}"/>
    <hyperlink ref="L7" location="Anmerkungen!A1" display="Anmerkung" xr:uid="{BCCE4210-19EC-4554-BCC9-F7DCF834ADDD}"/>
    <hyperlink ref="Q7" location="Anmerkungen!A1" display="Anmerkung" xr:uid="{7917412D-DC4C-47F8-9FD0-CFF9B3B0BA1E}"/>
    <hyperlink ref="A9" location="Anmerkungen!A4" display="Quellen" xr:uid="{8BE76076-74B8-4F9A-B806-B7088698C855}"/>
    <hyperlink ref="E9" location="Anmerkungen!A4" display="Quellen" xr:uid="{3561FB9C-B73B-420A-9AEE-6FC250301EB7}"/>
    <hyperlink ref="L9" location="Anmerkungen!A4" display="Quellen" xr:uid="{DFE7794C-86AB-4C16-A77C-2DBEA0B2CAB4}"/>
    <hyperlink ref="Q9" location="Anmerkungen!A4" display="Quellen" xr:uid="{822916A4-4A04-4F76-9C70-E37286764D3E}"/>
    <hyperlink ref="I7" location="Anmerkungen!A7" display="Anmerkungen!A7" xr:uid="{0B7F3EF5-AFD0-4615-87E8-D04320E60D21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Group Box 1">
              <controlPr defaultSize="0" autoFill="0" autoPict="0">
                <anchor moveWithCells="1">
                  <from>
                    <xdr:col>4</xdr:col>
                    <xdr:colOff>571500</xdr:colOff>
                    <xdr:row>0</xdr:row>
                    <xdr:rowOff>0</xdr:rowOff>
                  </from>
                  <to>
                    <xdr:col>8</xdr:col>
                    <xdr:colOff>647700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Label 2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0</xdr:row>
                    <xdr:rowOff>76200</xdr:rowOff>
                  </from>
                  <to>
                    <xdr:col>5</xdr:col>
                    <xdr:colOff>723900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Drop Down 3">
              <controlPr defaultSize="0" autoLine="0" autoPict="0">
                <anchor moveWithCells="1">
                  <from>
                    <xdr:col>5</xdr:col>
                    <xdr:colOff>752475</xdr:colOff>
                    <xdr:row>0</xdr:row>
                    <xdr:rowOff>57150</xdr:rowOff>
                  </from>
                  <to>
                    <xdr:col>8</xdr:col>
                    <xdr:colOff>542925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Group Box 4">
              <controlPr defaultSize="0" autoFill="0" autoPict="0">
                <anchor moveWithCells="1">
                  <from>
                    <xdr:col>16</xdr:col>
                    <xdr:colOff>552450</xdr:colOff>
                    <xdr:row>0</xdr:row>
                    <xdr:rowOff>0</xdr:rowOff>
                  </from>
                  <to>
                    <xdr:col>20</xdr:col>
                    <xdr:colOff>609600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Label 5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0</xdr:row>
                    <xdr:rowOff>76200</xdr:rowOff>
                  </from>
                  <to>
                    <xdr:col>17</xdr:col>
                    <xdr:colOff>657225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Drop Down 6">
              <controlPr defaultSize="0" autoLine="0" autoPict="0">
                <anchor moveWithCells="1">
                  <from>
                    <xdr:col>17</xdr:col>
                    <xdr:colOff>695325</xdr:colOff>
                    <xdr:row>0</xdr:row>
                    <xdr:rowOff>57150</xdr:rowOff>
                  </from>
                  <to>
                    <xdr:col>20</xdr:col>
                    <xdr:colOff>514350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AE1E914-052B-4576-9413-66A0C8F06B1E}">
            <xm:f>$A61&gt;=INDEX(Tabelle1!$D$1:$D$40,Tabelle1!$A$1)</xm:f>
            <x14:dxf>
              <fill>
                <patternFill>
                  <bgColor rgb="FFD9D9D9"/>
                </patternFill>
              </fill>
            </x14:dxf>
          </x14:cfRule>
          <xm:sqref>A61:C150 E61:J150 Q61:U150 L61:O150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78BF-CDC8-4602-B186-E3F0E764A1DF}">
  <sheetPr codeName="Tabelle4"/>
  <dimension ref="A1:U200"/>
  <sheetViews>
    <sheetView showGridLines="0" zoomScaleNormal="100" workbookViewId="0">
      <pane xSplit="1" ySplit="10" topLeftCell="B11" activePane="bottomRight" state="frozen"/>
      <selection activeCell="K60" sqref="K60"/>
      <selection pane="topRight" activeCell="K60" sqref="K60"/>
      <selection pane="bottomLeft" activeCell="K60" sqref="K60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68" customWidth="1"/>
    <col min="13" max="13" width="12.7109375" style="68" customWidth="1"/>
    <col min="14" max="15" width="10.7109375" style="68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64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77" t="s">
        <v>30</v>
      </c>
      <c r="B3" s="77" t="s">
        <v>13</v>
      </c>
      <c r="C3" s="77"/>
      <c r="D3" s="10"/>
      <c r="E3" s="77" t="s">
        <v>30</v>
      </c>
      <c r="F3" s="54" t="str">
        <f>IF(Tabelle1!$A$1=1,"                              Produktionspotenzial","Produktionspotenzial")</f>
        <v xml:space="preserve">                              Produktionspotenzial</v>
      </c>
      <c r="G3" s="55"/>
      <c r="H3" s="55"/>
      <c r="I3" s="55"/>
      <c r="J3" s="56" t="str">
        <f>""</f>
        <v/>
      </c>
      <c r="K3" s="10"/>
      <c r="L3" s="77" t="s">
        <v>30</v>
      </c>
      <c r="M3" s="77" t="s">
        <v>22</v>
      </c>
      <c r="N3" s="77"/>
      <c r="O3" s="77"/>
      <c r="P3" s="10"/>
      <c r="Q3" s="75" t="s">
        <v>30</v>
      </c>
      <c r="R3" s="75" t="s">
        <v>28</v>
      </c>
      <c r="S3" s="75" t="s">
        <v>26</v>
      </c>
      <c r="T3" s="75" t="s">
        <v>27</v>
      </c>
      <c r="U3" s="75" t="s">
        <v>29</v>
      </c>
    </row>
    <row r="4" spans="1:21" s="5" customFormat="1" ht="15.75" customHeight="1">
      <c r="A4" s="77"/>
      <c r="B4" s="77" t="s">
        <v>59</v>
      </c>
      <c r="C4" s="77" t="s">
        <v>60</v>
      </c>
      <c r="D4" s="10"/>
      <c r="E4" s="77"/>
      <c r="F4" s="77" t="s">
        <v>77</v>
      </c>
      <c r="G4" s="77" t="s">
        <v>20</v>
      </c>
      <c r="H4" s="77" t="s">
        <v>19</v>
      </c>
      <c r="I4" s="77" t="s">
        <v>21</v>
      </c>
      <c r="J4" s="75" t="str">
        <f>IF(Tabelle1!$A$1=1,"Human-
kapital-
einsatz","")</f>
        <v>Human-
kapital-
einsatz</v>
      </c>
      <c r="K4" s="10"/>
      <c r="L4" s="77"/>
      <c r="M4" s="77" t="s">
        <v>72</v>
      </c>
      <c r="N4" s="77" t="s">
        <v>19</v>
      </c>
      <c r="O4" s="77" t="s">
        <v>21</v>
      </c>
      <c r="P4" s="10"/>
      <c r="Q4" s="76"/>
      <c r="R4" s="76"/>
      <c r="S4" s="76"/>
      <c r="T4" s="76"/>
      <c r="U4" s="76"/>
    </row>
    <row r="5" spans="1:21" s="5" customFormat="1" ht="26.25" customHeight="1">
      <c r="A5" s="77"/>
      <c r="B5" s="77"/>
      <c r="C5" s="77"/>
      <c r="D5" s="10"/>
      <c r="E5" s="77"/>
      <c r="F5" s="77"/>
      <c r="G5" s="77"/>
      <c r="H5" s="77"/>
      <c r="I5" s="77"/>
      <c r="J5" s="80"/>
      <c r="K5" s="10"/>
      <c r="L5" s="77"/>
      <c r="M5" s="77"/>
      <c r="N5" s="77"/>
      <c r="O5" s="77"/>
      <c r="P5" s="10"/>
      <c r="Q5" s="76"/>
      <c r="R5" s="76"/>
      <c r="S5" s="76"/>
      <c r="T5" s="76"/>
      <c r="U5" s="76"/>
    </row>
    <row r="6" spans="1:21" s="5" customFormat="1" ht="24.75" customHeight="1">
      <c r="A6" s="78"/>
      <c r="B6" s="78"/>
      <c r="C6" s="78"/>
      <c r="D6" s="10"/>
      <c r="E6" s="78"/>
      <c r="F6" s="75"/>
      <c r="G6" s="57" t="str">
        <f>IF(Tabelle1!$A$1=1,"                       Wachstumsbeiträge","Wachstumsbeiträge")</f>
        <v xml:space="preserve">                       Wachstumsbeiträge</v>
      </c>
      <c r="H6" s="58"/>
      <c r="I6" s="58"/>
      <c r="J6" s="59" t="str">
        <f>""</f>
        <v/>
      </c>
      <c r="K6" s="10"/>
      <c r="L6" s="78"/>
      <c r="M6" s="75"/>
      <c r="N6" s="75" t="s">
        <v>24</v>
      </c>
      <c r="O6" s="75"/>
      <c r="P6" s="10"/>
      <c r="Q6" s="79"/>
      <c r="R6" s="76"/>
      <c r="S6" s="76"/>
      <c r="T6" s="76"/>
      <c r="U6" s="76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70">
        <v>1</v>
      </c>
      <c r="J7" s="6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tr">
        <f>"PrP...:Q95:"&amp;Tabelle1!$A$2</f>
        <v>PrP...:Q95:J23</v>
      </c>
      <c r="C8" s="8" t="str">
        <f>"PrPpK:Q95:"&amp;Tabelle1!$A$2</f>
        <v>PrPpK:Q95:J23</v>
      </c>
      <c r="D8" s="10"/>
      <c r="E8" s="4" t="s">
        <v>7</v>
      </c>
      <c r="F8" s="8" t="str">
        <f>"PrPZV:Q95:"&amp;Tabelle1!$A$2</f>
        <v>PrPZV:Q95:J23</v>
      </c>
      <c r="G8" s="8" t="str">
        <f>"PrPKE:Q95:"&amp;Tabelle1!$A$2</f>
        <v>PrPKE:Q95:J23</v>
      </c>
      <c r="H8" s="8" t="str">
        <f>"PrPAV:Q95:"&amp;Tabelle1!$A$2</f>
        <v>PrPAV:Q95:J23</v>
      </c>
      <c r="I8" s="8" t="str">
        <f>"PrPTF:Q95:"&amp;Tabelle1!$A$2</f>
        <v>PrPTF:Q95:J23</v>
      </c>
      <c r="J8" s="63" t="str">
        <f>IF(Tabelle1!$A$1=1,"PrPHK:Q95:"&amp;Tabelle1!$A$2,"")</f>
        <v>PrPHK:Q95:J23</v>
      </c>
      <c r="K8" s="10"/>
      <c r="L8" s="4" t="s">
        <v>7</v>
      </c>
      <c r="M8" s="8" t="str">
        <f>"OPG..:Q95:"&amp;Tabelle1!$A$2</f>
        <v>OPG..:Q95:J23</v>
      </c>
      <c r="N8" s="8" t="str">
        <f>"OPGAV:Q95:"&amp;Tabelle1!$A$2</f>
        <v>OPGAV:Q95:J23</v>
      </c>
      <c r="O8" s="8" t="str">
        <f>"OPGTF:Q95:"&amp;Tabelle1!$A$2</f>
        <v>OPGTF:Q95:J23</v>
      </c>
      <c r="P8" s="10"/>
      <c r="Q8" s="4" t="s">
        <v>7</v>
      </c>
      <c r="R8" s="8" t="str">
        <f>"NAIRU:Q95:"&amp;Tabelle1!$A$2</f>
        <v>NAIRU:Q95:J23</v>
      </c>
      <c r="S8" s="8" t="str">
        <f>"StEQ.:Q95:"&amp;Tabelle1!$A$2</f>
        <v>StEQ.:Q95:J23</v>
      </c>
      <c r="T8" s="8" t="str">
        <f>"TZQ..:Q95:"&amp;Tabelle1!$A$2</f>
        <v>TZQ..:Q95:J23</v>
      </c>
      <c r="U8" s="8" t="str">
        <f>"SStQ.:Q95:"&amp;Tabelle1!$A$2</f>
        <v>SStQ.:Q95:J23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6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61</v>
      </c>
      <c r="C10" s="23" t="s">
        <v>62</v>
      </c>
      <c r="D10" s="10"/>
      <c r="E10" s="7" t="s">
        <v>18</v>
      </c>
      <c r="F10" s="22" t="s">
        <v>23</v>
      </c>
      <c r="G10" s="61" t="str">
        <f>IF(Tabelle1!$A$1=1,"                     in Prozentpunkten","in Prozentpunkten")</f>
        <v xml:space="preserve">                     in Prozentpunkten</v>
      </c>
      <c r="H10" s="61"/>
      <c r="I10" s="61"/>
      <c r="J10" s="60"/>
      <c r="K10" s="10"/>
      <c r="L10" s="13" t="s">
        <v>18</v>
      </c>
      <c r="M10" s="14" t="s">
        <v>23</v>
      </c>
      <c r="N10" s="71" t="s">
        <v>25</v>
      </c>
      <c r="O10" s="72"/>
      <c r="P10" s="10"/>
      <c r="Q10" s="12" t="s">
        <v>18</v>
      </c>
      <c r="R10" s="73" t="s">
        <v>23</v>
      </c>
      <c r="S10" s="73"/>
      <c r="T10" s="73"/>
      <c r="U10" s="74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1295.9458014527854</v>
      </c>
      <c r="C11" s="45">
        <f>IFERROR(IF(INDEX(J!$A$1:$ZZ$200,MATCH($A11,J!$A$1:$A$200,0),MATCH(C$8,J!$A$1:$ZZ$1,0))&lt;&gt;"",INDEX(J!$A$1:$ZZ$200,MATCH($A11,J!$A$1:$A$200,0),MATCH(C$8,J!$A$1:$ZZ$1,0)),""),"")</f>
        <v>16.599902654058667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/>
      </c>
      <c r="G11" s="45" t="str">
        <f>IFERROR(IF(INDEX(J!$A$1:$ZZ$200,MATCH($A11,J!$A$1:$A$200,0),MATCH(G$8,J!$A$1:$ZZ$1,0))&lt;&gt;"",INDEX(J!$A$1:$ZZ$200,MATCH($A11,J!$A$1:$A$200,0),MATCH(G$8,J!$A$1:$ZZ$1,0)),""),"")</f>
        <v/>
      </c>
      <c r="H11" s="45" t="str">
        <f>IFERROR(IF(INDEX(J!$A$1:$ZZ$200,MATCH($A11,J!$A$1:$A$200,0),MATCH(H$8,J!$A$1:$ZZ$1,0))&lt;&gt;"",INDEX(J!$A$1:$ZZ$200,MATCH($A11,J!$A$1:$A$200,0),MATCH(H$8,J!$A$1:$ZZ$1,0)),""),"")</f>
        <v/>
      </c>
      <c r="I11" s="45" t="str">
        <f>IFERROR(IF(INDEX(J!$A$1:$ZZ$200,MATCH($A11,J!$A$1:$A$200,0),MATCH(I$8,J!$A$1:$ZZ$1,0))&lt;&gt;"",INDEX(J!$A$1:$ZZ$200,MATCH($A11,J!$A$1:$A$200,0),MATCH(I$8,J!$A$1:$ZZ$1,0)),""),"")</f>
        <v/>
      </c>
      <c r="J11" s="45" t="str">
        <f>IFERROR(IF(INDEX(J!$A$1:$ZZ$200,MATCH($A11,J!$A$1:$A$200,0),MATCH(J$8,J!$A$1:$ZZ$1,0))&lt;&gt;"",INDEX(J!$A$1:$ZZ$200,MATCH($A11,J!$A$1:$A$200,0),MATCH(J$8,J!$A$1:$ZZ$1,0)),""),"")</f>
        <v/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-2.0668305574306522</v>
      </c>
      <c r="N11" s="45">
        <f>IFERROR(IF(INDEX(J!$A$1:$ZZ$200,MATCH($A11,J!$A$1:$A$200,0),MATCH(N$8,J!$A$1:$ZZ$1,0))&lt;&gt;"",INDEX(J!$A$1:$ZZ$200,MATCH($A11,J!$A$1:$A$200,0),MATCH(N$8,J!$A$1:$ZZ$1,0)),""),"")</f>
        <v>1.0865582679779064</v>
      </c>
      <c r="O11" s="45">
        <f>IFERROR(IF(INDEX(J!$A$1:$ZZ$200,MATCH($A11,J!$A$1:$A$200,0),MATCH(O$8,J!$A$1:$ZZ$1,0))&lt;&gt;"",INDEX(J!$A$1:$ZZ$200,MATCH($A11,J!$A$1:$A$200,0),MATCH(O$8,J!$A$1:$ZZ$1,0)),""),"")</f>
        <v>-3.1533888254085585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0.87450796697222133</v>
      </c>
      <c r="S11" s="45">
        <f>IFERROR(IF(INDEX(J!$A$1:$ZZ$200,MATCH($A11,J!$A$1:$A$200,0),MATCH(S$8,J!$A$1:$ZZ$1,0))&lt;&gt;"",INDEX(J!$A$1:$ZZ$200,MATCH($A11,J!$A$1:$A$200,0),MATCH(S$8,J!$A$1:$ZZ$1,0)),""),"")</f>
        <v>59.170050488588629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f>A11+1</f>
        <v>1971</v>
      </c>
      <c r="B12" s="44">
        <f>IFERROR(IF(INDEX(J!$A$1:$ZZ$200,MATCH($A12,J!$A$1:$A$200,0),MATCH(B$8,J!$A$1:$ZZ$1,0))&lt;&gt;"",INDEX(J!$A$1:$ZZ$200,MATCH($A12,J!$A$1:$A$200,0),MATCH(B$8,J!$A$1:$ZZ$1,0)),""),"")</f>
        <v>1341.1211509573225</v>
      </c>
      <c r="C12" s="45">
        <f>IFERROR(IF(INDEX(J!$A$1:$ZZ$200,MATCH($A12,J!$A$1:$A$200,0),MATCH(C$8,J!$A$1:$ZZ$1,0))&lt;&gt;"",INDEX(J!$A$1:$ZZ$200,MATCH($A12,J!$A$1:$A$200,0),MATCH(C$8,J!$A$1:$ZZ$1,0)),""),"")</f>
        <v>17.072123101843982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3.6009767516942128</v>
      </c>
      <c r="G12" s="45">
        <f>IFERROR(IF(INDEX(J!$A$1:$ZZ$200,MATCH($A12,J!$A$1:$A$200,0),MATCH(G$8,J!$A$1:$ZZ$1,0))&lt;&gt;"",INDEX(J!$A$1:$ZZ$200,MATCH($A12,J!$A$1:$A$200,0),MATCH(G$8,J!$A$1:$ZZ$1,0)),""),"")</f>
        <v>1.9146060436142203</v>
      </c>
      <c r="H12" s="45">
        <f>IFERROR(IF(INDEX(J!$A$1:$ZZ$200,MATCH($A12,J!$A$1:$A$200,0),MATCH(H$8,J!$A$1:$ZZ$1,0))&lt;&gt;"",INDEX(J!$A$1:$ZZ$200,MATCH($A12,J!$A$1:$A$200,0),MATCH(H$8,J!$A$1:$ZZ$1,0)),""),"")</f>
        <v>-8.8045779911372177E-2</v>
      </c>
      <c r="I12" s="45">
        <f>IFERROR(IF(INDEX(J!$A$1:$ZZ$200,MATCH($A12,J!$A$1:$A$200,0),MATCH(I$8,J!$A$1:$ZZ$1,0))&lt;&gt;"",INDEX(J!$A$1:$ZZ$200,MATCH($A12,J!$A$1:$A$200,0),MATCH(I$8,J!$A$1:$ZZ$1,0)),""),"")</f>
        <v>1.2198063499206626</v>
      </c>
      <c r="J12" s="45">
        <f>IFERROR(IF(INDEX(J!$A$1:$ZZ$200,MATCH($A12,J!$A$1:$A$200,0),MATCH(J$8,J!$A$1:$ZZ$1,0))&lt;&gt;"",INDEX(J!$A$1:$ZZ$200,MATCH($A12,J!$A$1:$A$200,0),MATCH(J$8,J!$A$1:$ZZ$1,0)),""),"")</f>
        <v>0.55461013807070181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-2.0326756046326069</v>
      </c>
      <c r="N12" s="45">
        <f>IFERROR(IF(INDEX(J!$A$1:$ZZ$200,MATCH($A12,J!$A$1:$A$200,0),MATCH(N$8,J!$A$1:$ZZ$1,0))&lt;&gt;"",INDEX(J!$A$1:$ZZ$200,MATCH($A12,J!$A$1:$A$200,0),MATCH(N$8,J!$A$1:$ZZ$1,0)),""),"")</f>
        <v>0.39854204157732054</v>
      </c>
      <c r="O12" s="45">
        <f>IFERROR(IF(INDEX(J!$A$1:$ZZ$200,MATCH($A12,J!$A$1:$A$200,0),MATCH(O$8,J!$A$1:$ZZ$1,0))&lt;&gt;"",INDEX(J!$A$1:$ZZ$200,MATCH($A12,J!$A$1:$A$200,0),MATCH(O$8,J!$A$1:$ZZ$1,0)),""),"")</f>
        <v>-2.4312176462099275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0.97423595677444286</v>
      </c>
      <c r="S12" s="45">
        <f>IFERROR(IF(INDEX(J!$A$1:$ZZ$200,MATCH($A12,J!$A$1:$A$200,0),MATCH(S$8,J!$A$1:$ZZ$1,0))&lt;&gt;"",INDEX(J!$A$1:$ZZ$200,MATCH($A12,J!$A$1:$A$200,0),MATCH(S$8,J!$A$1:$ZZ$1,0)),""),"")</f>
        <v>59.164959733056854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f t="shared" ref="A13:A60" si="0">A12+1</f>
        <v>1972</v>
      </c>
      <c r="B13" s="44">
        <f>IFERROR(IF(INDEX(J!$A$1:$ZZ$200,MATCH($A13,J!$A$1:$A$200,0),MATCH(B$8,J!$A$1:$ZZ$1,0))&lt;&gt;"",INDEX(J!$A$1:$ZZ$200,MATCH($A13,J!$A$1:$A$200,0),MATCH(B$8,J!$A$1:$ZZ$1,0)),""),"")</f>
        <v>1382.5482238827969</v>
      </c>
      <c r="C13" s="45">
        <f>IFERROR(IF(INDEX(J!$A$1:$ZZ$200,MATCH($A13,J!$A$1:$A$200,0),MATCH(C$8,J!$A$1:$ZZ$1,0))&lt;&gt;"",INDEX(J!$A$1:$ZZ$200,MATCH($A13,J!$A$1:$A$200,0),MATCH(C$8,J!$A$1:$ZZ$1,0)),""),"")</f>
        <v>17.540420300027488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3.290961663822392</v>
      </c>
      <c r="G13" s="45">
        <f>IFERROR(IF(INDEX(J!$A$1:$ZZ$200,MATCH($A13,J!$A$1:$A$200,0),MATCH(G$8,J!$A$1:$ZZ$1,0))&lt;&gt;"",INDEX(J!$A$1:$ZZ$200,MATCH($A13,J!$A$1:$A$200,0),MATCH(G$8,J!$A$1:$ZZ$1,0)),""),"")</f>
        <v>1.8410798733164209</v>
      </c>
      <c r="H13" s="45">
        <f>IFERROR(IF(INDEX(J!$A$1:$ZZ$200,MATCH($A13,J!$A$1:$A$200,0),MATCH(H$8,J!$A$1:$ZZ$1,0))&lt;&gt;"",INDEX(J!$A$1:$ZZ$200,MATCH($A13,J!$A$1:$A$200,0),MATCH(H$8,J!$A$1:$ZZ$1,0)),""),"")</f>
        <v>-0.30532588392948107</v>
      </c>
      <c r="I13" s="45">
        <f>IFERROR(IF(INDEX(J!$A$1:$ZZ$200,MATCH($A13,J!$A$1:$A$200,0),MATCH(I$8,J!$A$1:$ZZ$1,0))&lt;&gt;"",INDEX(J!$A$1:$ZZ$200,MATCH($A13,J!$A$1:$A$200,0),MATCH(I$8,J!$A$1:$ZZ$1,0)),""),"")</f>
        <v>1.2189186054000913</v>
      </c>
      <c r="J13" s="45">
        <f>IFERROR(IF(INDEX(J!$A$1:$ZZ$200,MATCH($A13,J!$A$1:$A$200,0),MATCH(J$8,J!$A$1:$ZZ$1,0))&lt;&gt;"",INDEX(J!$A$1:$ZZ$200,MATCH($A13,J!$A$1:$A$200,0),MATCH(J$8,J!$A$1:$ZZ$1,0)),""),"")</f>
        <v>0.53628906903536078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-0.73869852929423785</v>
      </c>
      <c r="N13" s="45">
        <f>IFERROR(IF(INDEX(J!$A$1:$ZZ$200,MATCH($A13,J!$A$1:$A$200,0),MATCH(N$8,J!$A$1:$ZZ$1,0))&lt;&gt;"",INDEX(J!$A$1:$ZZ$200,MATCH($A13,J!$A$1:$A$200,0),MATCH(N$8,J!$A$1:$ZZ$1,0)),""),"")</f>
        <v>0.31944478982335306</v>
      </c>
      <c r="O13" s="45">
        <f>IFERROR(IF(INDEX(J!$A$1:$ZZ$200,MATCH($A13,J!$A$1:$A$200,0),MATCH(O$8,J!$A$1:$ZZ$1,0))&lt;&gt;"",INDEX(J!$A$1:$ZZ$200,MATCH($A13,J!$A$1:$A$200,0),MATCH(O$8,J!$A$1:$ZZ$1,0)),""),"")</f>
        <v>-1.0581433191175909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1.1421564819668351</v>
      </c>
      <c r="S13" s="45">
        <f>IFERROR(IF(INDEX(J!$A$1:$ZZ$200,MATCH($A13,J!$A$1:$A$200,0),MATCH(S$8,J!$A$1:$ZZ$1,0))&lt;&gt;"",INDEX(J!$A$1:$ZZ$200,MATCH($A13,J!$A$1:$A$200,0),MATCH(S$8,J!$A$1:$ZZ$1,0)),""),"")</f>
        <v>59.093153442608291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f t="shared" si="0"/>
        <v>1973</v>
      </c>
      <c r="B14" s="44">
        <f>IFERROR(IF(INDEX(J!$A$1:$ZZ$200,MATCH($A14,J!$A$1:$A$200,0),MATCH(B$8,J!$A$1:$ZZ$1,0))&lt;&gt;"",INDEX(J!$A$1:$ZZ$200,MATCH($A14,J!$A$1:$A$200,0),MATCH(B$8,J!$A$1:$ZZ$1,0)),""),"")</f>
        <v>1423.8125834053612</v>
      </c>
      <c r="C14" s="45">
        <f>IFERROR(IF(INDEX(J!$A$1:$ZZ$200,MATCH($A14,J!$A$1:$A$200,0),MATCH(C$8,J!$A$1:$ZZ$1,0))&lt;&gt;"",INDEX(J!$A$1:$ZZ$200,MATCH($A14,J!$A$1:$A$200,0),MATCH(C$8,J!$A$1:$ZZ$1,0)),""),"")</f>
        <v>18.010945156478172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3.2585859478226684</v>
      </c>
      <c r="G14" s="45">
        <f>IFERROR(IF(INDEX(J!$A$1:$ZZ$200,MATCH($A14,J!$A$1:$A$200,0),MATCH(G$8,J!$A$1:$ZZ$1,0))&lt;&gt;"",INDEX(J!$A$1:$ZZ$200,MATCH($A14,J!$A$1:$A$200,0),MATCH(G$8,J!$A$1:$ZZ$1,0)),""),"")</f>
        <v>1.7188192474567761</v>
      </c>
      <c r="H14" s="45">
        <f>IFERROR(IF(INDEX(J!$A$1:$ZZ$200,MATCH($A14,J!$A$1:$A$200,0),MATCH(H$8,J!$A$1:$ZZ$1,0))&lt;&gt;"",INDEX(J!$A$1:$ZZ$200,MATCH($A14,J!$A$1:$A$200,0),MATCH(H$8,J!$A$1:$ZZ$1,0)),""),"")</f>
        <v>-0.20657401838085951</v>
      </c>
      <c r="I14" s="45">
        <f>IFERROR(IF(INDEX(J!$A$1:$ZZ$200,MATCH($A14,J!$A$1:$A$200,0),MATCH(I$8,J!$A$1:$ZZ$1,0))&lt;&gt;"",INDEX(J!$A$1:$ZZ$200,MATCH($A14,J!$A$1:$A$200,0),MATCH(I$8,J!$A$1:$ZZ$1,0)),""),"")</f>
        <v>1.2259967187467735</v>
      </c>
      <c r="J14" s="45">
        <f>IFERROR(IF(INDEX(J!$A$1:$ZZ$200,MATCH($A14,J!$A$1:$A$200,0),MATCH(J$8,J!$A$1:$ZZ$1,0))&lt;&gt;"",INDEX(J!$A$1:$ZZ$200,MATCH($A14,J!$A$1:$A$200,0),MATCH(J$8,J!$A$1:$ZZ$1,0)),""),"")</f>
        <v>0.52034399999997816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1.0507777249203711</v>
      </c>
      <c r="N14" s="45">
        <f>IFERROR(IF(INDEX(J!$A$1:$ZZ$200,MATCH($A14,J!$A$1:$A$200,0),MATCH(N$8,J!$A$1:$ZZ$1,0))&lt;&gt;"",INDEX(J!$A$1:$ZZ$200,MATCH($A14,J!$A$1:$A$200,0),MATCH(N$8,J!$A$1:$ZZ$1,0)),""),"")</f>
        <v>0.40748324448164008</v>
      </c>
      <c r="O14" s="45">
        <f>IFERROR(IF(INDEX(J!$A$1:$ZZ$200,MATCH($A14,J!$A$1:$A$200,0),MATCH(O$8,J!$A$1:$ZZ$1,0))&lt;&gt;"",INDEX(J!$A$1:$ZZ$200,MATCH($A14,J!$A$1:$A$200,0),MATCH(O$8,J!$A$1:$ZZ$1,0)),""),"")</f>
        <v>0.64329448043873105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1.409929388682335</v>
      </c>
      <c r="S14" s="45">
        <f>IFERROR(IF(INDEX(J!$A$1:$ZZ$200,MATCH($A14,J!$A$1:$A$200,0),MATCH(S$8,J!$A$1:$ZZ$1,0))&lt;&gt;"",INDEX(J!$A$1:$ZZ$200,MATCH($A14,J!$A$1:$A$200,0),MATCH(S$8,J!$A$1:$ZZ$1,0)),""),"")</f>
        <v>59.037813603529642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f t="shared" si="0"/>
        <v>1974</v>
      </c>
      <c r="B15" s="44">
        <f>IFERROR(IF(INDEX(J!$A$1:$ZZ$200,MATCH($A15,J!$A$1:$A$200,0),MATCH(B$8,J!$A$1:$ZZ$1,0))&lt;&gt;"",INDEX(J!$A$1:$ZZ$200,MATCH($A15,J!$A$1:$A$200,0),MATCH(B$8,J!$A$1:$ZZ$1,0)),""),"")</f>
        <v>1454.8913994468917</v>
      </c>
      <c r="C15" s="45">
        <f>IFERROR(IF(INDEX(J!$A$1:$ZZ$200,MATCH($A15,J!$A$1:$A$200,0),MATCH(C$8,J!$A$1:$ZZ$1,0))&lt;&gt;"",INDEX(J!$A$1:$ZZ$200,MATCH($A15,J!$A$1:$A$200,0),MATCH(C$8,J!$A$1:$ZZ$1,0)),""),"")</f>
        <v>18.443840992168791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2.4138162464796902</v>
      </c>
      <c r="G15" s="45">
        <f>IFERROR(IF(INDEX(J!$A$1:$ZZ$200,MATCH($A15,J!$A$1:$A$200,0),MATCH(G$8,J!$A$1:$ZZ$1,0))&lt;&gt;"",INDEX(J!$A$1:$ZZ$200,MATCH($A15,J!$A$1:$A$200,0),MATCH(G$8,J!$A$1:$ZZ$1,0)),""),"")</f>
        <v>1.5075062802173373</v>
      </c>
      <c r="H15" s="45">
        <f>IFERROR(IF(INDEX(J!$A$1:$ZZ$200,MATCH($A15,J!$A$1:$A$200,0),MATCH(H$8,J!$A$1:$ZZ$1,0))&lt;&gt;"",INDEX(J!$A$1:$ZZ$200,MATCH($A15,J!$A$1:$A$200,0),MATCH(H$8,J!$A$1:$ZZ$1,0)),""),"")</f>
        <v>-0.83695378365459372</v>
      </c>
      <c r="I15" s="45">
        <f>IFERROR(IF(INDEX(J!$A$1:$ZZ$200,MATCH($A15,J!$A$1:$A$200,0),MATCH(I$8,J!$A$1:$ZZ$1,0))&lt;&gt;"",INDEX(J!$A$1:$ZZ$200,MATCH($A15,J!$A$1:$A$200,0),MATCH(I$8,J!$A$1:$ZZ$1,0)),""),"")</f>
        <v>1.23648881895229</v>
      </c>
      <c r="J15" s="45">
        <f>IFERROR(IF(INDEX(J!$A$1:$ZZ$200,MATCH($A15,J!$A$1:$A$200,0),MATCH(J$8,J!$A$1:$ZZ$1,0))&lt;&gt;"",INDEX(J!$A$1:$ZZ$200,MATCH($A15,J!$A$1:$A$200,0),MATCH(J$8,J!$A$1:$ZZ$1,0)),""),"")</f>
        <v>0.50677493096465653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-4.9253968434678219E-2</v>
      </c>
      <c r="N15" s="45">
        <f>IFERROR(IF(INDEX(J!$A$1:$ZZ$200,MATCH($A15,J!$A$1:$A$200,0),MATCH(N$8,J!$A$1:$ZZ$1,0))&lt;&gt;"",INDEX(J!$A$1:$ZZ$200,MATCH($A15,J!$A$1:$A$200,0),MATCH(N$8,J!$A$1:$ZZ$1,0)),""),"")</f>
        <v>-0.31310133169729681</v>
      </c>
      <c r="O15" s="45">
        <f>IFERROR(IF(INDEX(J!$A$1:$ZZ$200,MATCH($A15,J!$A$1:$A$200,0),MATCH(O$8,J!$A$1:$ZZ$1,0))&lt;&gt;"",INDEX(J!$A$1:$ZZ$200,MATCH($A15,J!$A$1:$A$200,0),MATCH(O$8,J!$A$1:$ZZ$1,0)),""),"")</f>
        <v>0.26384736326261859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1.7735586278938085</v>
      </c>
      <c r="S15" s="45">
        <f>IFERROR(IF(INDEX(J!$A$1:$ZZ$200,MATCH($A15,J!$A$1:$A$200,0),MATCH(S$8,J!$A$1:$ZZ$1,0))&lt;&gt;"",INDEX(J!$A$1:$ZZ$200,MATCH($A15,J!$A$1:$A$200,0),MATCH(S$8,J!$A$1:$ZZ$1,0)),""),"")</f>
        <v>58.874211458382611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f t="shared" si="0"/>
        <v>1975</v>
      </c>
      <c r="B16" s="44">
        <f>IFERROR(IF(INDEX(J!$A$1:$ZZ$200,MATCH($A16,J!$A$1:$A$200,0),MATCH(B$8,J!$A$1:$ZZ$1,0))&lt;&gt;"",INDEX(J!$A$1:$ZZ$200,MATCH($A16,J!$A$1:$A$200,0),MATCH(B$8,J!$A$1:$ZZ$1,0)),""),"")</f>
        <v>1482.347552058377</v>
      </c>
      <c r="C16" s="45">
        <f>IFERROR(IF(INDEX(J!$A$1:$ZZ$200,MATCH($A16,J!$A$1:$A$200,0),MATCH(C$8,J!$A$1:$ZZ$1,0))&lt;&gt;"",INDEX(J!$A$1:$ZZ$200,MATCH($A16,J!$A$1:$A$200,0),MATCH(C$8,J!$A$1:$ZZ$1,0)),""),"")</f>
        <v>18.891861993562099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2.1011323913685502</v>
      </c>
      <c r="G16" s="45">
        <f>IFERROR(IF(INDEX(J!$A$1:$ZZ$200,MATCH($A16,J!$A$1:$A$200,0),MATCH(G$8,J!$A$1:$ZZ$1,0))&lt;&gt;"",INDEX(J!$A$1:$ZZ$200,MATCH($A16,J!$A$1:$A$200,0),MATCH(G$8,J!$A$1:$ZZ$1,0)),""),"")</f>
        <v>1.2951295131255951</v>
      </c>
      <c r="H16" s="45">
        <f>IFERROR(IF(INDEX(J!$A$1:$ZZ$200,MATCH($A16,J!$A$1:$A$200,0),MATCH(H$8,J!$A$1:$ZZ$1,0))&lt;&gt;"",INDEX(J!$A$1:$ZZ$200,MATCH($A16,J!$A$1:$A$200,0),MATCH(H$8,J!$A$1:$ZZ$1,0)),""),"")</f>
        <v>-0.93547816178389565</v>
      </c>
      <c r="I16" s="45">
        <f>IFERROR(IF(INDEX(J!$A$1:$ZZ$200,MATCH($A16,J!$A$1:$A$200,0),MATCH(I$8,J!$A$1:$ZZ$1,0))&lt;&gt;"",INDEX(J!$A$1:$ZZ$200,MATCH($A16,J!$A$1:$A$200,0),MATCH(I$8,J!$A$1:$ZZ$1,0)),""),"")</f>
        <v>1.2458991780975281</v>
      </c>
      <c r="J16" s="45">
        <f>IFERROR(IF(INDEX(J!$A$1:$ZZ$200,MATCH($A16,J!$A$1:$A$200,0),MATCH(J$8,J!$A$1:$ZZ$1,0))&lt;&gt;"",INDEX(J!$A$1:$ZZ$200,MATCH($A16,J!$A$1:$A$200,0),MATCH(J$8,J!$A$1:$ZZ$1,0)),""),"")</f>
        <v>0.49558186192932269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-2.5325600524529328</v>
      </c>
      <c r="N16" s="45">
        <f>IFERROR(IF(INDEX(J!$A$1:$ZZ$200,MATCH($A16,J!$A$1:$A$200,0),MATCH(N$8,J!$A$1:$ZZ$1,0))&lt;&gt;"",INDEX(J!$A$1:$ZZ$200,MATCH($A16,J!$A$1:$A$200,0),MATCH(N$8,J!$A$1:$ZZ$1,0)),""),"")</f>
        <v>-1.515237098268442</v>
      </c>
      <c r="O16" s="45">
        <f>IFERROR(IF(INDEX(J!$A$1:$ZZ$200,MATCH($A16,J!$A$1:$A$200,0),MATCH(O$8,J!$A$1:$ZZ$1,0))&lt;&gt;"",INDEX(J!$A$1:$ZZ$200,MATCH($A16,J!$A$1:$A$200,0),MATCH(O$8,J!$A$1:$ZZ$1,0)),""),"")</f>
        <v>-1.017322954184491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2.1862638670949388</v>
      </c>
      <c r="S16" s="45">
        <f>IFERROR(IF(INDEX(J!$A$1:$ZZ$200,MATCH($A16,J!$A$1:$A$200,0),MATCH(S$8,J!$A$1:$ZZ$1,0))&lt;&gt;"",INDEX(J!$A$1:$ZZ$200,MATCH($A16,J!$A$1:$A$200,0),MATCH(S$8,J!$A$1:$ZZ$1,0)),""),"")</f>
        <v>58.783758477795992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f t="shared" si="0"/>
        <v>1976</v>
      </c>
      <c r="B17" s="44">
        <f>IFERROR(IF(INDEX(J!$A$1:$ZZ$200,MATCH($A17,J!$A$1:$A$200,0),MATCH(B$8,J!$A$1:$ZZ$1,0))&lt;&gt;"",INDEX(J!$A$1:$ZZ$200,MATCH($A17,J!$A$1:$A$200,0),MATCH(B$8,J!$A$1:$ZZ$1,0)),""),"")</f>
        <v>1515.241120731305</v>
      </c>
      <c r="C17" s="45">
        <f>IFERROR(IF(INDEX(J!$A$1:$ZZ$200,MATCH($A17,J!$A$1:$A$200,0),MATCH(C$8,J!$A$1:$ZZ$1,0))&lt;&gt;"",INDEX(J!$A$1:$ZZ$200,MATCH($A17,J!$A$1:$A$200,0),MATCH(C$8,J!$A$1:$ZZ$1,0)),""),"")</f>
        <v>19.374248705402689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2.4090489246804836</v>
      </c>
      <c r="G17" s="45">
        <f>IFERROR(IF(INDEX(J!$A$1:$ZZ$200,MATCH($A17,J!$A$1:$A$200,0),MATCH(G$8,J!$A$1:$ZZ$1,0))&lt;&gt;"",INDEX(J!$A$1:$ZZ$200,MATCH($A17,J!$A$1:$A$200,0),MATCH(G$8,J!$A$1:$ZZ$1,0)),""),"")</f>
        <v>1.2240251880034398</v>
      </c>
      <c r="H17" s="45">
        <f>IFERROR(IF(INDEX(J!$A$1:$ZZ$200,MATCH($A17,J!$A$1:$A$200,0),MATCH(H$8,J!$A$1:$ZZ$1,0))&lt;&gt;"",INDEX(J!$A$1:$ZZ$200,MATCH($A17,J!$A$1:$A$200,0),MATCH(H$8,J!$A$1:$ZZ$1,0)),""),"")</f>
        <v>-0.55349658850652272</v>
      </c>
      <c r="I17" s="45">
        <f>IFERROR(IF(INDEX(J!$A$1:$ZZ$200,MATCH($A17,J!$A$1:$A$200,0),MATCH(I$8,J!$A$1:$ZZ$1,0))&lt;&gt;"",INDEX(J!$A$1:$ZZ$200,MATCH($A17,J!$A$1:$A$200,0),MATCH(I$8,J!$A$1:$ZZ$1,0)),""),"")</f>
        <v>1.2504673184825492</v>
      </c>
      <c r="J17" s="45">
        <f>IFERROR(IF(INDEX(J!$A$1:$ZZ$200,MATCH($A17,J!$A$1:$A$200,0),MATCH(J$8,J!$A$1:$ZZ$1,0))&lt;&gt;"",INDEX(J!$A$1:$ZZ$200,MATCH($A17,J!$A$1:$A$200,0),MATCH(J$8,J!$A$1:$ZZ$1,0)),""),"")</f>
        <v>0.48805300670101737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0.38071579314740756</v>
      </c>
      <c r="N17" s="45">
        <f>IFERROR(IF(INDEX(J!$A$1:$ZZ$200,MATCH($A17,J!$A$1:$A$200,0),MATCH(N$8,J!$A$1:$ZZ$1,0))&lt;&gt;"",INDEX(J!$A$1:$ZZ$200,MATCH($A17,J!$A$1:$A$200,0),MATCH(N$8,J!$A$1:$ZZ$1,0)),""),"")</f>
        <v>-0.49022941149335064</v>
      </c>
      <c r="O17" s="45">
        <f>IFERROR(IF(INDEX(J!$A$1:$ZZ$200,MATCH($A17,J!$A$1:$A$200,0),MATCH(O$8,J!$A$1:$ZZ$1,0))&lt;&gt;"",INDEX(J!$A$1:$ZZ$200,MATCH($A17,J!$A$1:$A$200,0),MATCH(O$8,J!$A$1:$ZZ$1,0)),""),"")</f>
        <v>0.8709452046407582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2.560923929737863</v>
      </c>
      <c r="S17" s="45">
        <f>IFERROR(IF(INDEX(J!$A$1:$ZZ$200,MATCH($A17,J!$A$1:$A$200,0),MATCH(S$8,J!$A$1:$ZZ$1,0))&lt;&gt;"",INDEX(J!$A$1:$ZZ$200,MATCH($A17,J!$A$1:$A$200,0),MATCH(S$8,J!$A$1:$ZZ$1,0)),""),"")</f>
        <v>58.859373467659736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f t="shared" si="0"/>
        <v>1977</v>
      </c>
      <c r="B18" s="44">
        <f>IFERROR(IF(INDEX(J!$A$1:$ZZ$200,MATCH($A18,J!$A$1:$A$200,0),MATCH(B$8,J!$A$1:$ZZ$1,0))&lt;&gt;"",INDEX(J!$A$1:$ZZ$200,MATCH($A18,J!$A$1:$A$200,0),MATCH(B$8,J!$A$1:$ZZ$1,0)),""),"")</f>
        <v>1553.162718839475</v>
      </c>
      <c r="C18" s="45">
        <f>IFERROR(IF(INDEX(J!$A$1:$ZZ$200,MATCH($A18,J!$A$1:$A$200,0),MATCH(C$8,J!$A$1:$ZZ$1,0))&lt;&gt;"",INDEX(J!$A$1:$ZZ$200,MATCH($A18,J!$A$1:$A$200,0),MATCH(C$8,J!$A$1:$ZZ$1,0)),""),"")</f>
        <v>19.884147338148477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2.6725623406698205</v>
      </c>
      <c r="G18" s="45">
        <f>IFERROR(IF(INDEX(J!$A$1:$ZZ$200,MATCH($A18,J!$A$1:$A$200,0),MATCH(G$8,J!$A$1:$ZZ$1,0))&lt;&gt;"",INDEX(J!$A$1:$ZZ$200,MATCH($A18,J!$A$1:$A$200,0),MATCH(G$8,J!$A$1:$ZZ$1,0)),""),"")</f>
        <v>1.2290730703391803</v>
      </c>
      <c r="H18" s="45">
        <f>IFERROR(IF(INDEX(J!$A$1:$ZZ$200,MATCH($A18,J!$A$1:$A$200,0),MATCH(H$8,J!$A$1:$ZZ$1,0))&lt;&gt;"",INDEX(J!$A$1:$ZZ$200,MATCH($A18,J!$A$1:$A$200,0),MATCH(H$8,J!$A$1:$ZZ$1,0)),""),"")</f>
        <v>-0.29615956397136511</v>
      </c>
      <c r="I18" s="45">
        <f>IFERROR(IF(INDEX(J!$A$1:$ZZ$200,MATCH($A18,J!$A$1:$A$200,0),MATCH(I$8,J!$A$1:$ZZ$1,0))&lt;&gt;"",INDEX(J!$A$1:$ZZ$200,MATCH($A18,J!$A$1:$A$200,0),MATCH(I$8,J!$A$1:$ZZ$1,0)),""),"")</f>
        <v>1.2503076137939104</v>
      </c>
      <c r="J18" s="45">
        <f>IFERROR(IF(INDEX(J!$A$1:$ZZ$200,MATCH($A18,J!$A$1:$A$200,0),MATCH(J$8,J!$A$1:$ZZ$1,0))&lt;&gt;"",INDEX(J!$A$1:$ZZ$200,MATCH($A18,J!$A$1:$A$200,0),MATCH(J$8,J!$A$1:$ZZ$1,0)),""),"")</f>
        <v>0.48934122050809492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1.5737006929315887</v>
      </c>
      <c r="N18" s="45">
        <f>IFERROR(IF(INDEX(J!$A$1:$ZZ$200,MATCH($A18,J!$A$1:$A$200,0),MATCH(N$8,J!$A$1:$ZZ$1,0))&lt;&gt;"",INDEX(J!$A$1:$ZZ$200,MATCH($A18,J!$A$1:$A$200,0),MATCH(N$8,J!$A$1:$ZZ$1,0)),""),"")</f>
        <v>-0.27858031529760352</v>
      </c>
      <c r="O18" s="45">
        <f>IFERROR(IF(INDEX(J!$A$1:$ZZ$200,MATCH($A18,J!$A$1:$A$200,0),MATCH(O$8,J!$A$1:$ZZ$1,0))&lt;&gt;"",INDEX(J!$A$1:$ZZ$200,MATCH($A18,J!$A$1:$A$200,0),MATCH(O$8,J!$A$1:$ZZ$1,0)),""),"")</f>
        <v>1.8522810082291923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2.9489229435184616</v>
      </c>
      <c r="S18" s="45">
        <f>IFERROR(IF(INDEX(J!$A$1:$ZZ$200,MATCH($A18,J!$A$1:$A$200,0),MATCH(S$8,J!$A$1:$ZZ$1,0))&lt;&gt;"",INDEX(J!$A$1:$ZZ$200,MATCH($A18,J!$A$1:$A$200,0),MATCH(S$8,J!$A$1:$ZZ$1,0)),""),"")</f>
        <v>58.956881591654032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f t="shared" si="0"/>
        <v>1978</v>
      </c>
      <c r="B19" s="44">
        <f>IFERROR(IF(INDEX(J!$A$1:$ZZ$200,MATCH($A19,J!$A$1:$A$200,0),MATCH(B$8,J!$A$1:$ZZ$1,0))&lt;&gt;"",INDEX(J!$A$1:$ZZ$200,MATCH($A19,J!$A$1:$A$200,0),MATCH(B$8,J!$A$1:$ZZ$1,0)),""),"")</f>
        <v>1595.5914035006822</v>
      </c>
      <c r="C19" s="45">
        <f>IFERROR(IF(INDEX(J!$A$1:$ZZ$200,MATCH($A19,J!$A$1:$A$200,0),MATCH(C$8,J!$A$1:$ZZ$1,0))&lt;&gt;"",INDEX(J!$A$1:$ZZ$200,MATCH($A19,J!$A$1:$A$200,0),MATCH(C$8,J!$A$1:$ZZ$1,0)),""),"")</f>
        <v>20.437162999865365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2.9148182012634263</v>
      </c>
      <c r="G19" s="45">
        <f>IFERROR(IF(INDEX(J!$A$1:$ZZ$200,MATCH($A19,J!$A$1:$A$200,0),MATCH(G$8,J!$A$1:$ZZ$1,0))&lt;&gt;"",INDEX(J!$A$1:$ZZ$200,MATCH($A19,J!$A$1:$A$200,0),MATCH(G$8,J!$A$1:$ZZ$1,0)),""),"")</f>
        <v>1.2432013787012879</v>
      </c>
      <c r="H19" s="45">
        <f>IFERROR(IF(INDEX(J!$A$1:$ZZ$200,MATCH($A19,J!$A$1:$A$200,0),MATCH(H$8,J!$A$1:$ZZ$1,0))&lt;&gt;"",INDEX(J!$A$1:$ZZ$200,MATCH($A19,J!$A$1:$A$200,0),MATCH(H$8,J!$A$1:$ZZ$1,0)),""),"")</f>
        <v>-6.5620245754621789E-2</v>
      </c>
      <c r="I19" s="45">
        <f>IFERROR(IF(INDEX(J!$A$1:$ZZ$200,MATCH($A19,J!$A$1:$A$200,0),MATCH(I$8,J!$A$1:$ZZ$1,0))&lt;&gt;"",INDEX(J!$A$1:$ZZ$200,MATCH($A19,J!$A$1:$A$200,0),MATCH(I$8,J!$A$1:$ZZ$1,0)),""),"")</f>
        <v>1.2365023511591859</v>
      </c>
      <c r="J19" s="45">
        <f>IFERROR(IF(INDEX(J!$A$1:$ZZ$200,MATCH($A19,J!$A$1:$A$200,0),MATCH(J$8,J!$A$1:$ZZ$1,0))&lt;&gt;"",INDEX(J!$A$1:$ZZ$200,MATCH($A19,J!$A$1:$A$200,0),MATCH(J$8,J!$A$1:$ZZ$1,0)),""),"")</f>
        <v>0.50073471715757434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2.2554808124579169</v>
      </c>
      <c r="N19" s="45">
        <f>IFERROR(IF(INDEX(J!$A$1:$ZZ$200,MATCH($A19,J!$A$1:$A$200,0),MATCH(N$8,J!$A$1:$ZZ$1,0))&lt;&gt;"",INDEX(J!$A$1:$ZZ$200,MATCH($A19,J!$A$1:$A$200,0),MATCH(N$8,J!$A$1:$ZZ$1,0)),""),"")</f>
        <v>0.13813619099461413</v>
      </c>
      <c r="O19" s="45">
        <f>IFERROR(IF(INDEX(J!$A$1:$ZZ$200,MATCH($A19,J!$A$1:$A$200,0),MATCH(O$8,J!$A$1:$ZZ$1,0))&lt;&gt;"",INDEX(J!$A$1:$ZZ$200,MATCH($A19,J!$A$1:$A$200,0),MATCH(O$8,J!$A$1:$ZZ$1,0)),""),"")</f>
        <v>2.1173446214633027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3.3794330709931848</v>
      </c>
      <c r="S19" s="45">
        <f>IFERROR(IF(INDEX(J!$A$1:$ZZ$200,MATCH($A19,J!$A$1:$A$200,0),MATCH(S$8,J!$A$1:$ZZ$1,0))&lt;&gt;"",INDEX(J!$A$1:$ZZ$200,MATCH($A19,J!$A$1:$A$200,0),MATCH(S$8,J!$A$1:$ZZ$1,0)),""),"")</f>
        <v>59.108674710273988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f t="shared" si="0"/>
        <v>1979</v>
      </c>
      <c r="B20" s="44">
        <f>IFERROR(IF(INDEX(J!$A$1:$ZZ$200,MATCH($A20,J!$A$1:$A$200,0),MATCH(B$8,J!$A$1:$ZZ$1,0))&lt;&gt;"",INDEX(J!$A$1:$ZZ$200,MATCH($A20,J!$A$1:$A$200,0),MATCH(B$8,J!$A$1:$ZZ$1,0)),""),"")</f>
        <v>1642.5032098114259</v>
      </c>
      <c r="C20" s="45">
        <f>IFERROR(IF(INDEX(J!$A$1:$ZZ$200,MATCH($A20,J!$A$1:$A$200,0),MATCH(C$8,J!$A$1:$ZZ$1,0))&lt;&gt;"",INDEX(J!$A$1:$ZZ$200,MATCH($A20,J!$A$1:$A$200,0),MATCH(C$8,J!$A$1:$ZZ$1,0)),""),"")</f>
        <v>21.009341404052449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3.1372814722256379</v>
      </c>
      <c r="G20" s="45">
        <f>IFERROR(IF(INDEX(J!$A$1:$ZZ$200,MATCH($A20,J!$A$1:$A$200,0),MATCH(G$8,J!$A$1:$ZZ$1,0))&lt;&gt;"",INDEX(J!$A$1:$ZZ$200,MATCH($A20,J!$A$1:$A$200,0),MATCH(G$8,J!$A$1:$ZZ$1,0)),""),"")</f>
        <v>1.2689005931338126</v>
      </c>
      <c r="H20" s="45">
        <f>IFERROR(IF(INDEX(J!$A$1:$ZZ$200,MATCH($A20,J!$A$1:$A$200,0),MATCH(H$8,J!$A$1:$ZZ$1,0))&lt;&gt;"",INDEX(J!$A$1:$ZZ$200,MATCH($A20,J!$A$1:$A$200,0),MATCH(H$8,J!$A$1:$ZZ$1,0)),""),"")</f>
        <v>0.121637876239098</v>
      </c>
      <c r="I20" s="45">
        <f>IFERROR(IF(INDEX(J!$A$1:$ZZ$200,MATCH($A20,J!$A$1:$A$200,0),MATCH(I$8,J!$A$1:$ZZ$1,0))&lt;&gt;"",INDEX(J!$A$1:$ZZ$200,MATCH($A20,J!$A$1:$A$200,0),MATCH(I$8,J!$A$1:$ZZ$1,0)),""),"")</f>
        <v>1.2245095062032136</v>
      </c>
      <c r="J20" s="45">
        <f>IFERROR(IF(INDEX(J!$A$1:$ZZ$200,MATCH($A20,J!$A$1:$A$200,0),MATCH(J$8,J!$A$1:$ZZ$1,0))&lt;&gt;"",INDEX(J!$A$1:$ZZ$200,MATCH($A20,J!$A$1:$A$200,0),MATCH(J$8,J!$A$1:$ZZ$1,0)),""),"")</f>
        <v>0.52223349664951391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3.8287618382881186</v>
      </c>
      <c r="N20" s="45">
        <f>IFERROR(IF(INDEX(J!$A$1:$ZZ$200,MATCH($A20,J!$A$1:$A$200,0),MATCH(N$8,J!$A$1:$ZZ$1,0))&lt;&gt;"",INDEX(J!$A$1:$ZZ$200,MATCH($A20,J!$A$1:$A$200,0),MATCH(N$8,J!$A$1:$ZZ$1,0)),""),"")</f>
        <v>1.080156000967881</v>
      </c>
      <c r="O20" s="45">
        <f>IFERROR(IF(INDEX(J!$A$1:$ZZ$200,MATCH($A20,J!$A$1:$A$200,0),MATCH(O$8,J!$A$1:$ZZ$1,0))&lt;&gt;"",INDEX(J!$A$1:$ZZ$200,MATCH($A20,J!$A$1:$A$200,0),MATCH(O$8,J!$A$1:$ZZ$1,0)),""),"")</f>
        <v>2.7486058373202376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3.837271359515932</v>
      </c>
      <c r="S20" s="45">
        <f>IFERROR(IF(INDEX(J!$A$1:$ZZ$200,MATCH($A20,J!$A$1:$A$200,0),MATCH(S$8,J!$A$1:$ZZ$1,0))&lt;&gt;"",INDEX(J!$A$1:$ZZ$200,MATCH($A20,J!$A$1:$A$200,0),MATCH(S$8,J!$A$1:$ZZ$1,0)),""),"")</f>
        <v>59.305272897340913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f t="shared" si="0"/>
        <v>1980</v>
      </c>
      <c r="B21" s="44">
        <f>IFERROR(IF(INDEX(J!$A$1:$ZZ$200,MATCH($A21,J!$A$1:$A$200,0),MATCH(B$8,J!$A$1:$ZZ$1,0))&lt;&gt;"",INDEX(J!$A$1:$ZZ$200,MATCH($A21,J!$A$1:$A$200,0),MATCH(B$8,J!$A$1:$ZZ$1,0)),""),"")</f>
        <v>1691.2630548079242</v>
      </c>
      <c r="C21" s="45">
        <f>IFERROR(IF(INDEX(J!$A$1:$ZZ$200,MATCH($A21,J!$A$1:$A$200,0),MATCH(C$8,J!$A$1:$ZZ$1,0))&lt;&gt;"",INDEX(J!$A$1:$ZZ$200,MATCH($A21,J!$A$1:$A$200,0),MATCH(C$8,J!$A$1:$ZZ$1,0)),""),"")</f>
        <v>21.572923505687793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3.1858940440317518</v>
      </c>
      <c r="G21" s="45">
        <f>IFERROR(IF(INDEX(J!$A$1:$ZZ$200,MATCH($A21,J!$A$1:$A$200,0),MATCH(G$8,J!$A$1:$ZZ$1,0))&lt;&gt;"",INDEX(J!$A$1:$ZZ$200,MATCH($A21,J!$A$1:$A$200,0),MATCH(G$8,J!$A$1:$ZZ$1,0)),""),"")</f>
        <v>1.271628486166714</v>
      </c>
      <c r="H21" s="45">
        <f>IFERROR(IF(INDEX(J!$A$1:$ZZ$200,MATCH($A21,J!$A$1:$A$200,0),MATCH(H$8,J!$A$1:$ZZ$1,0))&lt;&gt;"",INDEX(J!$A$1:$ZZ$200,MATCH($A21,J!$A$1:$A$200,0),MATCH(H$8,J!$A$1:$ZZ$1,0)),""),"")</f>
        <v>0.14042884642895589</v>
      </c>
      <c r="I21" s="45">
        <f>IFERROR(IF(INDEX(J!$A$1:$ZZ$200,MATCH($A21,J!$A$1:$A$200,0),MATCH(I$8,J!$A$1:$ZZ$1,0))&lt;&gt;"",INDEX(J!$A$1:$ZZ$200,MATCH($A21,J!$A$1:$A$200,0),MATCH(I$8,J!$A$1:$ZZ$1,0)),""),"")</f>
        <v>1.2199991524523</v>
      </c>
      <c r="J21" s="45">
        <f>IFERROR(IF(INDEX(J!$A$1:$ZZ$200,MATCH($A21,J!$A$1:$A$200,0),MATCH(J$8,J!$A$1:$ZZ$1,0))&lt;&gt;"",INDEX(J!$A$1:$ZZ$200,MATCH($A21,J!$A$1:$A$200,0),MATCH(J$8,J!$A$1:$ZZ$1,0)),""),"")</f>
        <v>0.55383755898378206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2.6560947624863154</v>
      </c>
      <c r="N21" s="45">
        <f>IFERROR(IF(INDEX(J!$A$1:$ZZ$200,MATCH($A21,J!$A$1:$A$200,0),MATCH(N$8,J!$A$1:$ZZ$1,0))&lt;&gt;"",INDEX(J!$A$1:$ZZ$200,MATCH($A21,J!$A$1:$A$200,0),MATCH(N$8,J!$A$1:$ZZ$1,0)),""),"")</f>
        <v>1.5638950084822454</v>
      </c>
      <c r="O21" s="45">
        <f>IFERROR(IF(INDEX(J!$A$1:$ZZ$200,MATCH($A21,J!$A$1:$A$200,0),MATCH(O$8,J!$A$1:$ZZ$1,0))&lt;&gt;"",INDEX(J!$A$1:$ZZ$200,MATCH($A21,J!$A$1:$A$200,0),MATCH(O$8,J!$A$1:$ZZ$1,0)),""),"")</f>
        <v>1.0921997540040702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4.3205408638531928</v>
      </c>
      <c r="S21" s="45">
        <f>IFERROR(IF(INDEX(J!$A$1:$ZZ$200,MATCH($A21,J!$A$1:$A$200,0),MATCH(S$8,J!$A$1:$ZZ$1,0))&lt;&gt;"",INDEX(J!$A$1:$ZZ$200,MATCH($A21,J!$A$1:$A$200,0),MATCH(S$8,J!$A$1:$ZZ$1,0)),""),"")</f>
        <v>59.580359505571813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f t="shared" si="0"/>
        <v>1981</v>
      </c>
      <c r="B22" s="44">
        <f>IFERROR(IF(INDEX(J!$A$1:$ZZ$200,MATCH($A22,J!$A$1:$A$200,0),MATCH(B$8,J!$A$1:$ZZ$1,0))&lt;&gt;"",INDEX(J!$A$1:$ZZ$200,MATCH($A22,J!$A$1:$A$200,0),MATCH(B$8,J!$A$1:$ZZ$1,0)),""),"")</f>
        <v>1737.651445754309</v>
      </c>
      <c r="C22" s="45">
        <f>IFERROR(IF(INDEX(J!$A$1:$ZZ$200,MATCH($A22,J!$A$1:$A$200,0),MATCH(C$8,J!$A$1:$ZZ$1,0))&lt;&gt;"",INDEX(J!$A$1:$ZZ$200,MATCH($A22,J!$A$1:$A$200,0),MATCH(C$8,J!$A$1:$ZZ$1,0)),""),"")</f>
        <v>22.158742461191963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2.9966450948708685</v>
      </c>
      <c r="G22" s="45">
        <f>IFERROR(IF(INDEX(J!$A$1:$ZZ$200,MATCH($A22,J!$A$1:$A$200,0),MATCH(G$8,J!$A$1:$ZZ$1,0))&lt;&gt;"",INDEX(J!$A$1:$ZZ$200,MATCH($A22,J!$A$1:$A$200,0),MATCH(G$8,J!$A$1:$ZZ$1,0)),""),"")</f>
        <v>1.1791405912323265</v>
      </c>
      <c r="H22" s="45">
        <f>IFERROR(IF(INDEX(J!$A$1:$ZZ$200,MATCH($A22,J!$A$1:$A$200,0),MATCH(H$8,J!$A$1:$ZZ$1,0))&lt;&gt;"",INDEX(J!$A$1:$ZZ$200,MATCH($A22,J!$A$1:$A$200,0),MATCH(H$8,J!$A$1:$ZZ$1,0)),""),"")</f>
        <v>4.6473050668155757E-3</v>
      </c>
      <c r="I22" s="45">
        <f>IFERROR(IF(INDEX(J!$A$1:$ZZ$200,MATCH($A22,J!$A$1:$A$200,0),MATCH(I$8,J!$A$1:$ZZ$1,0))&lt;&gt;"",INDEX(J!$A$1:$ZZ$200,MATCH($A22,J!$A$1:$A$200,0),MATCH(I$8,J!$A$1:$ZZ$1,0)),""),"")</f>
        <v>1.2237513634465302</v>
      </c>
      <c r="J22" s="45">
        <f>IFERROR(IF(INDEX(J!$A$1:$ZZ$200,MATCH($A22,J!$A$1:$A$200,0),MATCH(J$8,J!$A$1:$ZZ$1,0))&lt;&gt;"",INDEX(J!$A$1:$ZZ$200,MATCH($A22,J!$A$1:$A$200,0),MATCH(J$8,J!$A$1:$ZZ$1,0)),""),"")</f>
        <v>0.5891058351251961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0.77388173600400223</v>
      </c>
      <c r="N22" s="45">
        <f>IFERROR(IF(INDEX(J!$A$1:$ZZ$200,MATCH($A22,J!$A$1:$A$200,0),MATCH(N$8,J!$A$1:$ZZ$1,0))&lt;&gt;"",INDEX(J!$A$1:$ZZ$200,MATCH($A22,J!$A$1:$A$200,0),MATCH(N$8,J!$A$1:$ZZ$1,0)),""),"")</f>
        <v>1.0483628187833767</v>
      </c>
      <c r="O22" s="45">
        <f>IFERROR(IF(INDEX(J!$A$1:$ZZ$200,MATCH($A22,J!$A$1:$A$200,0),MATCH(O$8,J!$A$1:$ZZ$1,0))&lt;&gt;"",INDEX(J!$A$1:$ZZ$200,MATCH($A22,J!$A$1:$A$200,0),MATCH(O$8,J!$A$1:$ZZ$1,0)),""),"")</f>
        <v>-0.27448108277937444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4.8234777117795131</v>
      </c>
      <c r="S22" s="45">
        <f>IFERROR(IF(INDEX(J!$A$1:$ZZ$200,MATCH($A22,J!$A$1:$A$200,0),MATCH(S$8,J!$A$1:$ZZ$1,0))&lt;&gt;"",INDEX(J!$A$1:$ZZ$200,MATCH($A22,J!$A$1:$A$200,0),MATCH(S$8,J!$A$1:$ZZ$1,0)),""),"")</f>
        <v>59.958402910363354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f t="shared" si="0"/>
        <v>1982</v>
      </c>
      <c r="B23" s="44">
        <f>IFERROR(IF(INDEX(J!$A$1:$ZZ$200,MATCH($A23,J!$A$1:$A$200,0),MATCH(B$8,J!$A$1:$ZZ$1,0))&lt;&gt;"",INDEX(J!$A$1:$ZZ$200,MATCH($A23,J!$A$1:$A$200,0),MATCH(B$8,J!$A$1:$ZZ$1,0)),""),"")</f>
        <v>1779.1261027605758</v>
      </c>
      <c r="C23" s="45">
        <f>IFERROR(IF(INDEX(J!$A$1:$ZZ$200,MATCH($A23,J!$A$1:$A$200,0),MATCH(C$8,J!$A$1:$ZZ$1,0))&lt;&gt;"",INDEX(J!$A$1:$ZZ$200,MATCH($A23,J!$A$1:$A$200,0),MATCH(C$8,J!$A$1:$ZZ$1,0)),""),"")</f>
        <v>22.73689869188744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2.6512077441752355</v>
      </c>
      <c r="G23" s="45">
        <f>IFERROR(IF(INDEX(J!$A$1:$ZZ$200,MATCH($A23,J!$A$1:$A$200,0),MATCH(G$8,J!$A$1:$ZZ$1,0))&lt;&gt;"",INDEX(J!$A$1:$ZZ$200,MATCH($A23,J!$A$1:$A$200,0),MATCH(G$8,J!$A$1:$ZZ$1,0)),""),"")</f>
        <v>1.0338392437287416</v>
      </c>
      <c r="H23" s="45">
        <f>IFERROR(IF(INDEX(J!$A$1:$ZZ$200,MATCH($A23,J!$A$1:$A$200,0),MATCH(H$8,J!$A$1:$ZZ$1,0))&lt;&gt;"",INDEX(J!$A$1:$ZZ$200,MATCH($A23,J!$A$1:$A$200,0),MATCH(H$8,J!$A$1:$ZZ$1,0)),""),"")</f>
        <v>-0.21768177066812414</v>
      </c>
      <c r="I23" s="45">
        <f>IFERROR(IF(INDEX(J!$A$1:$ZZ$200,MATCH($A23,J!$A$1:$A$200,0),MATCH(I$8,J!$A$1:$ZZ$1,0))&lt;&gt;"",INDEX(J!$A$1:$ZZ$200,MATCH($A23,J!$A$1:$A$200,0),MATCH(I$8,J!$A$1:$ZZ$1,0)),""),"")</f>
        <v>1.2327762221823546</v>
      </c>
      <c r="J23" s="45">
        <f>IFERROR(IF(INDEX(J!$A$1:$ZZ$200,MATCH($A23,J!$A$1:$A$200,0),MATCH(J$8,J!$A$1:$ZZ$1,0))&lt;&gt;"",INDEX(J!$A$1:$ZZ$200,MATCH($A23,J!$A$1:$A$200,0),MATCH(J$8,J!$A$1:$ZZ$1,0)),""),"")</f>
        <v>0.60227404893226355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-1.7706688785472127</v>
      </c>
      <c r="N23" s="45">
        <f>IFERROR(IF(INDEX(J!$A$1:$ZZ$200,MATCH($A23,J!$A$1:$A$200,0),MATCH(N$8,J!$A$1:$ZZ$1,0))&lt;&gt;"",INDEX(J!$A$1:$ZZ$200,MATCH($A23,J!$A$1:$A$200,0),MATCH(N$8,J!$A$1:$ZZ$1,0)),""),"")</f>
        <v>0.29343814330972579</v>
      </c>
      <c r="O23" s="45">
        <f>IFERROR(IF(INDEX(J!$A$1:$ZZ$200,MATCH($A23,J!$A$1:$A$200,0),MATCH(O$8,J!$A$1:$ZZ$1,0))&lt;&gt;"",INDEX(J!$A$1:$ZZ$200,MATCH($A23,J!$A$1:$A$200,0),MATCH(O$8,J!$A$1:$ZZ$1,0)),""),"")</f>
        <v>-2.0641070218569384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5.3147335704271859</v>
      </c>
      <c r="S23" s="45">
        <f>IFERROR(IF(INDEX(J!$A$1:$ZZ$200,MATCH($A23,J!$A$1:$A$200,0),MATCH(S$8,J!$A$1:$ZZ$1,0))&lt;&gt;"",INDEX(J!$A$1:$ZZ$200,MATCH($A23,J!$A$1:$A$200,0),MATCH(S$8,J!$A$1:$ZZ$1,0)),""),"")</f>
        <v>60.240393217556168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f t="shared" si="0"/>
        <v>1983</v>
      </c>
      <c r="B24" s="44">
        <f>IFERROR(IF(INDEX(J!$A$1:$ZZ$200,MATCH($A24,J!$A$1:$A$200,0),MATCH(B$8,J!$A$1:$ZZ$1,0))&lt;&gt;"",INDEX(J!$A$1:$ZZ$200,MATCH($A24,J!$A$1:$A$200,0),MATCH(B$8,J!$A$1:$ZZ$1,0)),""),"")</f>
        <v>1817.9233031584795</v>
      </c>
      <c r="C24" s="45">
        <f>IFERROR(IF(INDEX(J!$A$1:$ZZ$200,MATCH($A24,J!$A$1:$A$200,0),MATCH(C$8,J!$A$1:$ZZ$1,0))&lt;&gt;"",INDEX(J!$A$1:$ZZ$200,MATCH($A24,J!$A$1:$A$200,0),MATCH(C$8,J!$A$1:$ZZ$1,0)),""),"")</f>
        <v>23.304272224541229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2.4987073082242492</v>
      </c>
      <c r="G24" s="45">
        <f>IFERROR(IF(INDEX(J!$A$1:$ZZ$200,MATCH($A24,J!$A$1:$A$200,0),MATCH(G$8,J!$A$1:$ZZ$1,0))&lt;&gt;"",INDEX(J!$A$1:$ZZ$200,MATCH($A24,J!$A$1:$A$200,0),MATCH(G$8,J!$A$1:$ZZ$1,0)),""),"")</f>
        <v>0.95729291548165152</v>
      </c>
      <c r="H24" s="45">
        <f>IFERROR(IF(INDEX(J!$A$1:$ZZ$200,MATCH($A24,J!$A$1:$A$200,0),MATCH(H$8,J!$A$1:$ZZ$1,0))&lt;&gt;"",INDEX(J!$A$1:$ZZ$200,MATCH($A24,J!$A$1:$A$200,0),MATCH(H$8,J!$A$1:$ZZ$1,0)),""),"")</f>
        <v>-0.29243381129895218</v>
      </c>
      <c r="I24" s="45">
        <f>IFERROR(IF(INDEX(J!$A$1:$ZZ$200,MATCH($A24,J!$A$1:$A$200,0),MATCH(I$8,J!$A$1:$ZZ$1,0))&lt;&gt;"",INDEX(J!$A$1:$ZZ$200,MATCH($A24,J!$A$1:$A$200,0),MATCH(I$8,J!$A$1:$ZZ$1,0)),""),"")</f>
        <v>1.2469470726719238</v>
      </c>
      <c r="J24" s="45">
        <f>IFERROR(IF(INDEX(J!$A$1:$ZZ$200,MATCH($A24,J!$A$1:$A$200,0),MATCH(J$8,J!$A$1:$ZZ$1,0))&lt;&gt;"",INDEX(J!$A$1:$ZZ$200,MATCH($A24,J!$A$1:$A$200,0),MATCH(J$8,J!$A$1:$ZZ$1,0)),""),"")</f>
        <v>0.58690113136962607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-2.2645505853552246</v>
      </c>
      <c r="N24" s="45">
        <f>IFERROR(IF(INDEX(J!$A$1:$ZZ$200,MATCH($A24,J!$A$1:$A$200,0),MATCH(N$8,J!$A$1:$ZZ$1,0))&lt;&gt;"",INDEX(J!$A$1:$ZZ$200,MATCH($A24,J!$A$1:$A$200,0),MATCH(N$8,J!$A$1:$ZZ$1,0)),""),"")</f>
        <v>-0.87394778762565928</v>
      </c>
      <c r="O24" s="45">
        <f>IFERROR(IF(INDEX(J!$A$1:$ZZ$200,MATCH($A24,J!$A$1:$A$200,0),MATCH(O$8,J!$A$1:$ZZ$1,0))&lt;&gt;"",INDEX(J!$A$1:$ZZ$200,MATCH($A24,J!$A$1:$A$200,0),MATCH(O$8,J!$A$1:$ZZ$1,0)),""),"")</f>
        <v>-1.3906027977295652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5.7637099996427432</v>
      </c>
      <c r="S24" s="45">
        <f>IFERROR(IF(INDEX(J!$A$1:$ZZ$200,MATCH($A24,J!$A$1:$A$200,0),MATCH(S$8,J!$A$1:$ZZ$1,0))&lt;&gt;"",INDEX(J!$A$1:$ZZ$200,MATCH($A24,J!$A$1:$A$200,0),MATCH(S$8,J!$A$1:$ZZ$1,0)),""),"")</f>
        <v>60.420916658087307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f t="shared" si="0"/>
        <v>1984</v>
      </c>
      <c r="B25" s="44">
        <f>IFERROR(IF(INDEX(J!$A$1:$ZZ$200,MATCH($A25,J!$A$1:$A$200,0),MATCH(B$8,J!$A$1:$ZZ$1,0))&lt;&gt;"",INDEX(J!$A$1:$ZZ$200,MATCH($A25,J!$A$1:$A$200,0),MATCH(B$8,J!$A$1:$ZZ$1,0)),""),"")</f>
        <v>1851.290837921659</v>
      </c>
      <c r="C25" s="45">
        <f>IFERROR(IF(INDEX(J!$A$1:$ZZ$200,MATCH($A25,J!$A$1:$A$200,0),MATCH(C$8,J!$A$1:$ZZ$1,0))&lt;&gt;"",INDEX(J!$A$1:$ZZ$200,MATCH($A25,J!$A$1:$A$200,0),MATCH(C$8,J!$A$1:$ZZ$1,0)),""),"")</f>
        <v>23.823312146034205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2.1982744632921207</v>
      </c>
      <c r="G25" s="45">
        <f>IFERROR(IF(INDEX(J!$A$1:$ZZ$200,MATCH($A25,J!$A$1:$A$200,0),MATCH(G$8,J!$A$1:$ZZ$1,0))&lt;&gt;"",INDEX(J!$A$1:$ZZ$200,MATCH($A25,J!$A$1:$A$200,0),MATCH(G$8,J!$A$1:$ZZ$1,0)),""),"")</f>
        <v>0.91754797522004927</v>
      </c>
      <c r="H25" s="45">
        <f>IFERROR(IF(INDEX(J!$A$1:$ZZ$200,MATCH($A25,J!$A$1:$A$200,0),MATCH(H$8,J!$A$1:$ZZ$1,0))&lt;&gt;"",INDEX(J!$A$1:$ZZ$200,MATCH($A25,J!$A$1:$A$200,0),MATCH(H$8,J!$A$1:$ZZ$1,0)),""),"")</f>
        <v>-0.52751458065196433</v>
      </c>
      <c r="I25" s="45">
        <f>IFERROR(IF(INDEX(J!$A$1:$ZZ$200,MATCH($A25,J!$A$1:$A$200,0),MATCH(I$8,J!$A$1:$ZZ$1,0))&lt;&gt;"",INDEX(J!$A$1:$ZZ$200,MATCH($A25,J!$A$1:$A$200,0),MATCH(I$8,J!$A$1:$ZZ$1,0)),""),"")</f>
        <v>1.2652539862866206</v>
      </c>
      <c r="J25" s="45">
        <f>IFERROR(IF(INDEX(J!$A$1:$ZZ$200,MATCH($A25,J!$A$1:$A$200,0),MATCH(J$8,J!$A$1:$ZZ$1,0))&lt;&gt;"",INDEX(J!$A$1:$ZZ$200,MATCH($A25,J!$A$1:$A$200,0),MATCH(J$8,J!$A$1:$ZZ$1,0)),""),"")</f>
        <v>0.54298708243741522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-1.2778430377687955</v>
      </c>
      <c r="N25" s="45">
        <f>IFERROR(IF(INDEX(J!$A$1:$ZZ$200,MATCH($A25,J!$A$1:$A$200,0),MATCH(N$8,J!$A$1:$ZZ$1,0))&lt;&gt;"",INDEX(J!$A$1:$ZZ$200,MATCH($A25,J!$A$1:$A$200,0),MATCH(N$8,J!$A$1:$ZZ$1,0)),""),"")</f>
        <v>-1.1662810916643613</v>
      </c>
      <c r="O25" s="45">
        <f>IFERROR(IF(INDEX(J!$A$1:$ZZ$200,MATCH($A25,J!$A$1:$A$200,0),MATCH(O$8,J!$A$1:$ZZ$1,0))&lt;&gt;"",INDEX(J!$A$1:$ZZ$200,MATCH($A25,J!$A$1:$A$200,0),MATCH(O$8,J!$A$1:$ZZ$1,0)),""),"")</f>
        <v>-0.11156194610443418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6.1281273853281801</v>
      </c>
      <c r="S25" s="45">
        <f>IFERROR(IF(INDEX(J!$A$1:$ZZ$200,MATCH($A25,J!$A$1:$A$200,0),MATCH(S$8,J!$A$1:$ZZ$1,0))&lt;&gt;"",INDEX(J!$A$1:$ZZ$200,MATCH($A25,J!$A$1:$A$200,0),MATCH(S$8,J!$A$1:$ZZ$1,0)),""),"")</f>
        <v>60.514784636562482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f t="shared" si="0"/>
        <v>1985</v>
      </c>
      <c r="B26" s="44">
        <f>IFERROR(IF(INDEX(J!$A$1:$ZZ$200,MATCH($A26,J!$A$1:$A$200,0),MATCH(B$8,J!$A$1:$ZZ$1,0))&lt;&gt;"",INDEX(J!$A$1:$ZZ$200,MATCH($A26,J!$A$1:$A$200,0),MATCH(B$8,J!$A$1:$ZZ$1,0)),""),"")</f>
        <v>1883.5314036348407</v>
      </c>
      <c r="C26" s="45">
        <f>IFERROR(IF(INDEX(J!$A$1:$ZZ$200,MATCH($A26,J!$A$1:$A$200,0),MATCH(C$8,J!$A$1:$ZZ$1,0))&lt;&gt;"",INDEX(J!$A$1:$ZZ$200,MATCH($A26,J!$A$1:$A$200,0),MATCH(C$8,J!$A$1:$ZZ$1,0)),""),"")</f>
        <v>24.25339269349131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2.151713111054196</v>
      </c>
      <c r="G26" s="45">
        <f>IFERROR(IF(INDEX(J!$A$1:$ZZ$200,MATCH($A26,J!$A$1:$A$200,0),MATCH(G$8,J!$A$1:$ZZ$1,0))&lt;&gt;"",INDEX(J!$A$1:$ZZ$200,MATCH($A26,J!$A$1:$A$200,0),MATCH(G$8,J!$A$1:$ZZ$1,0)),""),"")</f>
        <v>0.88598403615273957</v>
      </c>
      <c r="H26" s="45">
        <f>IFERROR(IF(INDEX(J!$A$1:$ZZ$200,MATCH($A26,J!$A$1:$A$200,0),MATCH(H$8,J!$A$1:$ZZ$1,0))&lt;&gt;"",INDEX(J!$A$1:$ZZ$200,MATCH($A26,J!$A$1:$A$200,0),MATCH(H$8,J!$A$1:$ZZ$1,0)),""),"")</f>
        <v>-0.49317418868373164</v>
      </c>
      <c r="I26" s="45">
        <f>IFERROR(IF(INDEX(J!$A$1:$ZZ$200,MATCH($A26,J!$A$1:$A$200,0),MATCH(I$8,J!$A$1:$ZZ$1,0))&lt;&gt;"",INDEX(J!$A$1:$ZZ$200,MATCH($A26,J!$A$1:$A$200,0),MATCH(I$8,J!$A$1:$ZZ$1,0)),""),"")</f>
        <v>1.2883713614496741</v>
      </c>
      <c r="J26" s="45">
        <f>IFERROR(IF(INDEX(J!$A$1:$ZZ$200,MATCH($A26,J!$A$1:$A$200,0),MATCH(J$8,J!$A$1:$ZZ$1,0))&lt;&gt;"",INDEX(J!$A$1:$ZZ$200,MATCH($A26,J!$A$1:$A$200,0),MATCH(J$8,J!$A$1:$ZZ$1,0)),""),"")</f>
        <v>0.4705319021355141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-0.88233731141438687</v>
      </c>
      <c r="N26" s="45">
        <f>IFERROR(IF(INDEX(J!$A$1:$ZZ$200,MATCH($A26,J!$A$1:$A$200,0),MATCH(N$8,J!$A$1:$ZZ$1,0))&lt;&gt;"",INDEX(J!$A$1:$ZZ$200,MATCH($A26,J!$A$1:$A$200,0),MATCH(N$8,J!$A$1:$ZZ$1,0)),""),"")</f>
        <v>-0.70983793308610676</v>
      </c>
      <c r="O26" s="45">
        <f>IFERROR(IF(INDEX(J!$A$1:$ZZ$200,MATCH($A26,J!$A$1:$A$200,0),MATCH(O$8,J!$A$1:$ZZ$1,0))&lt;&gt;"",INDEX(J!$A$1:$ZZ$200,MATCH($A26,J!$A$1:$A$200,0),MATCH(O$8,J!$A$1:$ZZ$1,0)),""),"")</f>
        <v>-0.17249937832828011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6.3533814809289515</v>
      </c>
      <c r="S26" s="45">
        <f>IFERROR(IF(INDEX(J!$A$1:$ZZ$200,MATCH($A26,J!$A$1:$A$200,0),MATCH(S$8,J!$A$1:$ZZ$1,0))&lt;&gt;"",INDEX(J!$A$1:$ZZ$200,MATCH($A26,J!$A$1:$A$200,0),MATCH(S$8,J!$A$1:$ZZ$1,0)),""),"")</f>
        <v>60.547028683598981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f t="shared" si="0"/>
        <v>1986</v>
      </c>
      <c r="B27" s="44">
        <f>IFERROR(IF(INDEX(J!$A$1:$ZZ$200,MATCH($A27,J!$A$1:$A$200,0),MATCH(B$8,J!$A$1:$ZZ$1,0))&lt;&gt;"",INDEX(J!$A$1:$ZZ$200,MATCH($A27,J!$A$1:$A$200,0),MATCH(B$8,J!$A$1:$ZZ$1,0)),""),"")</f>
        <v>1919.6067886955507</v>
      </c>
      <c r="C27" s="45">
        <f>IFERROR(IF(INDEX(J!$A$1:$ZZ$200,MATCH($A27,J!$A$1:$A$200,0),MATCH(C$8,J!$A$1:$ZZ$1,0))&lt;&gt;"",INDEX(J!$A$1:$ZZ$200,MATCH($A27,J!$A$1:$A$200,0),MATCH(C$8,J!$A$1:$ZZ$1,0)),""),"")</f>
        <v>24.679846321772871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2.3653715004128033</v>
      </c>
      <c r="G27" s="45">
        <f>IFERROR(IF(INDEX(J!$A$1:$ZZ$200,MATCH($A27,J!$A$1:$A$200,0),MATCH(G$8,J!$A$1:$ZZ$1,0))&lt;&gt;"",INDEX(J!$A$1:$ZZ$200,MATCH($A27,J!$A$1:$A$200,0),MATCH(G$8,J!$A$1:$ZZ$1,0)),""),"")</f>
        <v>0.89802265611685139</v>
      </c>
      <c r="H27" s="45">
        <f>IFERROR(IF(INDEX(J!$A$1:$ZZ$200,MATCH($A27,J!$A$1:$A$200,0),MATCH(H$8,J!$A$1:$ZZ$1,0))&lt;&gt;"",INDEX(J!$A$1:$ZZ$200,MATCH($A27,J!$A$1:$A$200,0),MATCH(H$8,J!$A$1:$ZZ$1,0)),""),"")</f>
        <v>-0.22455121062437758</v>
      </c>
      <c r="I27" s="45">
        <f>IFERROR(IF(INDEX(J!$A$1:$ZZ$200,MATCH($A27,J!$A$1:$A$200,0),MATCH(I$8,J!$A$1:$ZZ$1,0))&lt;&gt;"",INDEX(J!$A$1:$ZZ$200,MATCH($A27,J!$A$1:$A$200,0),MATCH(I$8,J!$A$1:$ZZ$1,0)),""),"")</f>
        <v>1.3154708021220869</v>
      </c>
      <c r="J27" s="45">
        <f>IFERROR(IF(INDEX(J!$A$1:$ZZ$200,MATCH($A27,J!$A$1:$A$200,0),MATCH(J$8,J!$A$1:$ZZ$1,0))&lt;&gt;"",INDEX(J!$A$1:$ZZ$200,MATCH($A27,J!$A$1:$A$200,0),MATCH(J$8,J!$A$1:$ZZ$1,0)),""),"")</f>
        <v>0.3764292527982423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-0.82964708522417585</v>
      </c>
      <c r="N27" s="45">
        <f>IFERROR(IF(INDEX(J!$A$1:$ZZ$200,MATCH($A27,J!$A$1:$A$200,0),MATCH(N$8,J!$A$1:$ZZ$1,0))&lt;&gt;"",INDEX(J!$A$1:$ZZ$200,MATCH($A27,J!$A$1:$A$200,0),MATCH(N$8,J!$A$1:$ZZ$1,0)),""),"")</f>
        <v>-0.1443399946327136</v>
      </c>
      <c r="O27" s="45">
        <f>IFERROR(IF(INDEX(J!$A$1:$ZZ$200,MATCH($A27,J!$A$1:$A$200,0),MATCH(O$8,J!$A$1:$ZZ$1,0))&lt;&gt;"",INDEX(J!$A$1:$ZZ$200,MATCH($A27,J!$A$1:$A$200,0),MATCH(O$8,J!$A$1:$ZZ$1,0)),""),"")</f>
        <v>-0.68530709059146222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6.4429342398502776</v>
      </c>
      <c r="S27" s="45">
        <f>IFERROR(IF(INDEX(J!$A$1:$ZZ$200,MATCH($A27,J!$A$1:$A$200,0),MATCH(S$8,J!$A$1:$ZZ$1,0))&lt;&gt;"",INDEX(J!$A$1:$ZZ$200,MATCH($A27,J!$A$1:$A$200,0),MATCH(S$8,J!$A$1:$ZZ$1,0)),""),"")</f>
        <v>60.641067969946441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f t="shared" si="0"/>
        <v>1987</v>
      </c>
      <c r="B28" s="44">
        <f>IFERROR(IF(INDEX(J!$A$1:$ZZ$200,MATCH($A28,J!$A$1:$A$200,0),MATCH(B$8,J!$A$1:$ZZ$1,0))&lt;&gt;"",INDEX(J!$A$1:$ZZ$200,MATCH($A28,J!$A$1:$A$200,0),MATCH(B$8,J!$A$1:$ZZ$1,0)),""),"")</f>
        <v>1954.5947374751236</v>
      </c>
      <c r="C28" s="45">
        <f>IFERROR(IF(INDEX(J!$A$1:$ZZ$200,MATCH($A28,J!$A$1:$A$200,0),MATCH(C$8,J!$A$1:$ZZ$1,0))&lt;&gt;"",INDEX(J!$A$1:$ZZ$200,MATCH($A28,J!$A$1:$A$200,0),MATCH(C$8,J!$A$1:$ZZ$1,0)),""),"")</f>
        <v>25.091235339028525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2.271617580350501</v>
      </c>
      <c r="G28" s="45">
        <f>IFERROR(IF(INDEX(J!$A$1:$ZZ$200,MATCH($A28,J!$A$1:$A$200,0),MATCH(G$8,J!$A$1:$ZZ$1,0))&lt;&gt;"",INDEX(J!$A$1:$ZZ$200,MATCH($A28,J!$A$1:$A$200,0),MATCH(G$8,J!$A$1:$ZZ$1,0)),""),"")</f>
        <v>0.91469376417411474</v>
      </c>
      <c r="H28" s="45">
        <f>IFERROR(IF(INDEX(J!$A$1:$ZZ$200,MATCH($A28,J!$A$1:$A$200,0),MATCH(H$8,J!$A$1:$ZZ$1,0))&lt;&gt;"",INDEX(J!$A$1:$ZZ$200,MATCH($A28,J!$A$1:$A$200,0),MATCH(H$8,J!$A$1:$ZZ$1,0)),""),"")</f>
        <v>-0.27670408243820555</v>
      </c>
      <c r="I28" s="45">
        <f>IFERROR(IF(INDEX(J!$A$1:$ZZ$200,MATCH($A28,J!$A$1:$A$200,0),MATCH(I$8,J!$A$1:$ZZ$1,0))&lt;&gt;"",INDEX(J!$A$1:$ZZ$200,MATCH($A28,J!$A$1:$A$200,0),MATCH(I$8,J!$A$1:$ZZ$1,0)),""),"")</f>
        <v>1.3453741148517282</v>
      </c>
      <c r="J28" s="45">
        <f>IFERROR(IF(INDEX(J!$A$1:$ZZ$200,MATCH($A28,J!$A$1:$A$200,0),MATCH(J$8,J!$A$1:$ZZ$1,0))&lt;&gt;"",INDEX(J!$A$1:$ZZ$200,MATCH($A28,J!$A$1:$A$200,0),MATCH(J$8,J!$A$1:$ZZ$1,0)),""),"")</f>
        <v>0.28825378376286359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-1.5825563882397802</v>
      </c>
      <c r="N28" s="45">
        <f>IFERROR(IF(INDEX(J!$A$1:$ZZ$200,MATCH($A28,J!$A$1:$A$200,0),MATCH(N$8,J!$A$1:$ZZ$1,0))&lt;&gt;"",INDEX(J!$A$1:$ZZ$200,MATCH($A28,J!$A$1:$A$200,0),MATCH(N$8,J!$A$1:$ZZ$1,0)),""),"")</f>
        <v>-0.15898827253981385</v>
      </c>
      <c r="O28" s="45">
        <f>IFERROR(IF(INDEX(J!$A$1:$ZZ$200,MATCH($A28,J!$A$1:$A$200,0),MATCH(O$8,J!$A$1:$ZZ$1,0))&lt;&gt;"",INDEX(J!$A$1:$ZZ$200,MATCH($A28,J!$A$1:$A$200,0),MATCH(O$8,J!$A$1:$ZZ$1,0)),""),"")</f>
        <v>-1.4235681156999662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6.5006217711914349</v>
      </c>
      <c r="S28" s="45">
        <f>IFERROR(IF(INDEX(J!$A$1:$ZZ$200,MATCH($A28,J!$A$1:$A$200,0),MATCH(S$8,J!$A$1:$ZZ$1,0))&lt;&gt;"",INDEX(J!$A$1:$ZZ$200,MATCH($A28,J!$A$1:$A$200,0),MATCH(S$8,J!$A$1:$ZZ$1,0)),""),"")</f>
        <v>60.873888866783453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f t="shared" si="0"/>
        <v>1988</v>
      </c>
      <c r="B29" s="44">
        <f>IFERROR(IF(INDEX(J!$A$1:$ZZ$200,MATCH($A29,J!$A$1:$A$200,0),MATCH(B$8,J!$A$1:$ZZ$1,0))&lt;&gt;"",INDEX(J!$A$1:$ZZ$200,MATCH($A29,J!$A$1:$A$200,0),MATCH(B$8,J!$A$1:$ZZ$1,0)),""),"")</f>
        <v>1994.4569921224238</v>
      </c>
      <c r="C29" s="45">
        <f>IFERROR(IF(INDEX(J!$A$1:$ZZ$200,MATCH($A29,J!$A$1:$A$200,0),MATCH(C$8,J!$A$1:$ZZ$1,0))&lt;&gt;"",INDEX(J!$A$1:$ZZ$200,MATCH($A29,J!$A$1:$A$200,0),MATCH(C$8,J!$A$1:$ZZ$1,0)),""),"")</f>
        <v>25.442833709316961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2.5097355092605809</v>
      </c>
      <c r="G29" s="45">
        <f>IFERROR(IF(INDEX(J!$A$1:$ZZ$200,MATCH($A29,J!$A$1:$A$200,0),MATCH(G$8,J!$A$1:$ZZ$1,0))&lt;&gt;"",INDEX(J!$A$1:$ZZ$200,MATCH($A29,J!$A$1:$A$200,0),MATCH(G$8,J!$A$1:$ZZ$1,0)),""),"")</f>
        <v>0.93482691000298423</v>
      </c>
      <c r="H29" s="45">
        <f>IFERROR(IF(INDEX(J!$A$1:$ZZ$200,MATCH($A29,J!$A$1:$A$200,0),MATCH(H$8,J!$A$1:$ZZ$1,0))&lt;&gt;"",INDEX(J!$A$1:$ZZ$200,MATCH($A29,J!$A$1:$A$200,0),MATCH(H$8,J!$A$1:$ZZ$1,0)),""),"")</f>
        <v>-1.13766172233975E-2</v>
      </c>
      <c r="I29" s="45">
        <f>IFERROR(IF(INDEX(J!$A$1:$ZZ$200,MATCH($A29,J!$A$1:$A$200,0),MATCH(I$8,J!$A$1:$ZZ$1,0))&lt;&gt;"",INDEX(J!$A$1:$ZZ$200,MATCH($A29,J!$A$1:$A$200,0),MATCH(I$8,J!$A$1:$ZZ$1,0)),""),"")</f>
        <v>1.3733860591172231</v>
      </c>
      <c r="J29" s="45">
        <f>IFERROR(IF(INDEX(J!$A$1:$ZZ$200,MATCH($A29,J!$A$1:$A$200,0),MATCH(J$8,J!$A$1:$ZZ$1,0))&lt;&gt;"",INDEX(J!$A$1:$ZZ$200,MATCH($A29,J!$A$1:$A$200,0),MATCH(J$8,J!$A$1:$ZZ$1,0)),""),"")</f>
        <v>0.2128991573637711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-0.28480200338435568</v>
      </c>
      <c r="N29" s="45">
        <f>IFERROR(IF(INDEX(J!$A$1:$ZZ$200,MATCH($A29,J!$A$1:$A$200,0),MATCH(N$8,J!$A$1:$ZZ$1,0))&lt;&gt;"",INDEX(J!$A$1:$ZZ$200,MATCH($A29,J!$A$1:$A$200,0),MATCH(N$8,J!$A$1:$ZZ$1,0)),""),"")</f>
        <v>0.43572233514255276</v>
      </c>
      <c r="O29" s="45">
        <f>IFERROR(IF(INDEX(J!$A$1:$ZZ$200,MATCH($A29,J!$A$1:$A$200,0),MATCH(O$8,J!$A$1:$ZZ$1,0))&lt;&gt;"",INDEX(J!$A$1:$ZZ$200,MATCH($A29,J!$A$1:$A$200,0),MATCH(O$8,J!$A$1:$ZZ$1,0)),""),"")</f>
        <v>-0.72052433852690845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6.5855717226351471</v>
      </c>
      <c r="S29" s="45">
        <f>IFERROR(IF(INDEX(J!$A$1:$ZZ$200,MATCH($A29,J!$A$1:$A$200,0),MATCH(S$8,J!$A$1:$ZZ$1,0))&lt;&gt;"",INDEX(J!$A$1:$ZZ$200,MATCH($A29,J!$A$1:$A$200,0),MATCH(S$8,J!$A$1:$ZZ$1,0)),""),"")</f>
        <v>61.326399104060748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f t="shared" si="0"/>
        <v>1989</v>
      </c>
      <c r="B30" s="44">
        <f>IFERROR(IF(INDEX(J!$A$1:$ZZ$200,MATCH($A30,J!$A$1:$A$200,0),MATCH(B$8,J!$A$1:$ZZ$1,0))&lt;&gt;"",INDEX(J!$A$1:$ZZ$200,MATCH($A30,J!$A$1:$A$200,0),MATCH(B$8,J!$A$1:$ZZ$1,0)),""),"")</f>
        <v>2040.3648788966418</v>
      </c>
      <c r="C30" s="45">
        <f>IFERROR(IF(INDEX(J!$A$1:$ZZ$200,MATCH($A30,J!$A$1:$A$200,0),MATCH(C$8,J!$A$1:$ZZ$1,0))&lt;&gt;"",INDEX(J!$A$1:$ZZ$200,MATCH($A30,J!$A$1:$A$200,0),MATCH(C$8,J!$A$1:$ZZ$1,0)),""),"")</f>
        <v>25.790568395873006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2.7808054540069573</v>
      </c>
      <c r="G30" s="45">
        <f>IFERROR(IF(INDEX(J!$A$1:$ZZ$200,MATCH($A30,J!$A$1:$A$200,0),MATCH(G$8,J!$A$1:$ZZ$1,0))&lt;&gt;"",INDEX(J!$A$1:$ZZ$200,MATCH($A30,J!$A$1:$A$200,0),MATCH(G$8,J!$A$1:$ZZ$1,0)),""),"")</f>
        <v>0.98601483667395085</v>
      </c>
      <c r="H30" s="45">
        <f>IFERROR(IF(INDEX(J!$A$1:$ZZ$200,MATCH($A30,J!$A$1:$A$200,0),MATCH(H$8,J!$A$1:$ZZ$1,0))&lt;&gt;"",INDEX(J!$A$1:$ZZ$200,MATCH($A30,J!$A$1:$A$200,0),MATCH(H$8,J!$A$1:$ZZ$1,0)),""),"")</f>
        <v>0.24371614571037364</v>
      </c>
      <c r="I30" s="45">
        <f>IFERROR(IF(INDEX(J!$A$1:$ZZ$200,MATCH($A30,J!$A$1:$A$200,0),MATCH(I$8,J!$A$1:$ZZ$1,0))&lt;&gt;"",INDEX(J!$A$1:$ZZ$200,MATCH($A30,J!$A$1:$A$200,0),MATCH(I$8,J!$A$1:$ZZ$1,0)),""),"")</f>
        <v>1.4007090980217412</v>
      </c>
      <c r="J30" s="45">
        <f>IFERROR(IF(INDEX(J!$A$1:$ZZ$200,MATCH($A30,J!$A$1:$A$200,0),MATCH(J$8,J!$A$1:$ZZ$1,0))&lt;&gt;"",INDEX(J!$A$1:$ZZ$200,MATCH($A30,J!$A$1:$A$200,0),MATCH(J$8,J!$A$1:$ZZ$1,0)),""),"")</f>
        <v>0.15036537360089142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1.0050564279651339</v>
      </c>
      <c r="N30" s="45">
        <f>IFERROR(IF(INDEX(J!$A$1:$ZZ$200,MATCH($A30,J!$A$1:$A$200,0),MATCH(N$8,J!$A$1:$ZZ$1,0))&lt;&gt;"",INDEX(J!$A$1:$ZZ$200,MATCH($A30,J!$A$1:$A$200,0),MATCH(N$8,J!$A$1:$ZZ$1,0)),""),"")</f>
        <v>0.42420641235794621</v>
      </c>
      <c r="O30" s="45">
        <f>IFERROR(IF(INDEX(J!$A$1:$ZZ$200,MATCH($A30,J!$A$1:$A$200,0),MATCH(O$8,J!$A$1:$ZZ$1,0))&lt;&gt;"",INDEX(J!$A$1:$ZZ$200,MATCH($A30,J!$A$1:$A$200,0),MATCH(O$8,J!$A$1:$ZZ$1,0)),""),"")</f>
        <v>0.58085001560718774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6.7340122171713448</v>
      </c>
      <c r="S30" s="45">
        <f>IFERROR(IF(INDEX(J!$A$1:$ZZ$200,MATCH($A30,J!$A$1:$A$200,0),MATCH(S$8,J!$A$1:$ZZ$1,0))&lt;&gt;"",INDEX(J!$A$1:$ZZ$200,MATCH($A30,J!$A$1:$A$200,0),MATCH(S$8,J!$A$1:$ZZ$1,0)),""),"")</f>
        <v>61.867504374386797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f t="shared" si="0"/>
        <v>1990</v>
      </c>
      <c r="B31" s="44">
        <f>IFERROR(IF(INDEX(J!$A$1:$ZZ$200,MATCH($A31,J!$A$1:$A$200,0),MATCH(B$8,J!$A$1:$ZZ$1,0))&lt;&gt;"",INDEX(J!$A$1:$ZZ$200,MATCH($A31,J!$A$1:$A$200,0),MATCH(B$8,J!$A$1:$ZZ$1,0)),""),"")</f>
        <v>2084.8143493631687</v>
      </c>
      <c r="C31" s="45">
        <f>IFERROR(IF(INDEX(J!$A$1:$ZZ$200,MATCH($A31,J!$A$1:$A$200,0),MATCH(C$8,J!$A$1:$ZZ$1,0))&lt;&gt;"",INDEX(J!$A$1:$ZZ$200,MATCH($A31,J!$A$1:$A$200,0),MATCH(C$8,J!$A$1:$ZZ$1,0)),""),"")</f>
        <v>26.140814958662034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2.6468339643160608</v>
      </c>
      <c r="G31" s="45">
        <f>IFERROR(IF(INDEX(J!$A$1:$ZZ$200,MATCH($A31,J!$A$1:$A$200,0),MATCH(G$8,J!$A$1:$ZZ$1,0))&lt;&gt;"",INDEX(J!$A$1:$ZZ$200,MATCH($A31,J!$A$1:$A$200,0),MATCH(G$8,J!$A$1:$ZZ$1,0)),""),"")</f>
        <v>1.0669066696364748</v>
      </c>
      <c r="H31" s="45">
        <f>IFERROR(IF(INDEX(J!$A$1:$ZZ$200,MATCH($A31,J!$A$1:$A$200,0),MATCH(H$8,J!$A$1:$ZZ$1,0))&lt;&gt;"",INDEX(J!$A$1:$ZZ$200,MATCH($A31,J!$A$1:$A$200,0),MATCH(H$8,J!$A$1:$ZZ$1,0)),""),"")</f>
        <v>6.4840849244203955E-2</v>
      </c>
      <c r="I31" s="45">
        <f>IFERROR(IF(INDEX(J!$A$1:$ZZ$200,MATCH($A31,J!$A$1:$A$200,0),MATCH(I$8,J!$A$1:$ZZ$1,0))&lt;&gt;"",INDEX(J!$A$1:$ZZ$200,MATCH($A31,J!$A$1:$A$200,0),MATCH(I$8,J!$A$1:$ZZ$1,0)),""),"")</f>
        <v>1.4144340129611577</v>
      </c>
      <c r="J31" s="45">
        <f>IFERROR(IF(INDEX(J!$A$1:$ZZ$200,MATCH($A31,J!$A$1:$A$200,0),MATCH(J$8,J!$A$1:$ZZ$1,0))&lt;&gt;"",INDEX(J!$A$1:$ZZ$200,MATCH($A31,J!$A$1:$A$200,0),MATCH(J$8,J!$A$1:$ZZ$1,0)),""),"")</f>
        <v>0.10065243247422463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3.8131855599126547</v>
      </c>
      <c r="N31" s="45">
        <f>IFERROR(IF(INDEX(J!$A$1:$ZZ$200,MATCH($A31,J!$A$1:$A$200,0),MATCH(N$8,J!$A$1:$ZZ$1,0))&lt;&gt;"",INDEX(J!$A$1:$ZZ$200,MATCH($A31,J!$A$1:$A$200,0),MATCH(N$8,J!$A$1:$ZZ$1,0)),""),"")</f>
        <v>1.0420890728395609</v>
      </c>
      <c r="O31" s="45">
        <f>IFERROR(IF(INDEX(J!$A$1:$ZZ$200,MATCH($A31,J!$A$1:$A$200,0),MATCH(O$8,J!$A$1:$ZZ$1,0))&lt;&gt;"",INDEX(J!$A$1:$ZZ$200,MATCH($A31,J!$A$1:$A$200,0),MATCH(O$8,J!$A$1:$ZZ$1,0)),""),"")</f>
        <v>2.7710964870730939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6.9299202563304254</v>
      </c>
      <c r="S31" s="45">
        <f>IFERROR(IF(INDEX(J!$A$1:$ZZ$200,MATCH($A31,J!$A$1:$A$200,0),MATCH(S$8,J!$A$1:$ZZ$1,0))&lt;&gt;"",INDEX(J!$A$1:$ZZ$200,MATCH($A31,J!$A$1:$A$200,0),MATCH(S$8,J!$A$1:$ZZ$1,0)),""),"")</f>
        <v>62.233987169445847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f t="shared" si="0"/>
        <v>1991</v>
      </c>
      <c r="B32" s="44">
        <f>IFERROR(IF(INDEX(J!$A$1:$ZZ$200,MATCH($A32,J!$A$1:$A$200,0),MATCH(B$8,J!$A$1:$ZZ$1,0))&lt;&gt;"",INDEX(J!$A$1:$ZZ$200,MATCH($A32,J!$A$1:$A$200,0),MATCH(B$8,J!$A$1:$ZZ$1,0)),""),"")</f>
        <v>2133.2557401979816</v>
      </c>
      <c r="C32" s="45">
        <f>IFERROR(IF(INDEX(J!$A$1:$ZZ$200,MATCH($A32,J!$A$1:$A$200,0),MATCH(C$8,J!$A$1:$ZZ$1,0))&lt;&gt;"",INDEX(J!$A$1:$ZZ$200,MATCH($A32,J!$A$1:$A$200,0),MATCH(C$8,J!$A$1:$ZZ$1,0)),""),"")</f>
        <v>26.601324539737618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2.806567377798391</v>
      </c>
      <c r="G32" s="45">
        <f>IFERROR(IF(INDEX(J!$A$1:$ZZ$200,MATCH($A32,J!$A$1:$A$200,0),MATCH(G$8,J!$A$1:$ZZ$1,0))&lt;&gt;"",INDEX(J!$A$1:$ZZ$200,MATCH($A32,J!$A$1:$A$200,0),MATCH(G$8,J!$A$1:$ZZ$1,0)),""),"")</f>
        <v>1.1302932270614274</v>
      </c>
      <c r="H32" s="45">
        <f>IFERROR(IF(INDEX(J!$A$1:$ZZ$200,MATCH($A32,J!$A$1:$A$200,0),MATCH(H$8,J!$A$1:$ZZ$1,0))&lt;&gt;"",INDEX(J!$A$1:$ZZ$200,MATCH($A32,J!$A$1:$A$200,0),MATCH(H$8,J!$A$1:$ZZ$1,0)),""),"")</f>
        <v>0.19719418136191982</v>
      </c>
      <c r="I32" s="45">
        <f>IFERROR(IF(INDEX(J!$A$1:$ZZ$200,MATCH($A32,J!$A$1:$A$200,0),MATCH(I$8,J!$A$1:$ZZ$1,0))&lt;&gt;"",INDEX(J!$A$1:$ZZ$200,MATCH($A32,J!$A$1:$A$200,0),MATCH(I$8,J!$A$1:$ZZ$1,0)),""),"")</f>
        <v>1.4160196156931477</v>
      </c>
      <c r="J32" s="45">
        <f>IFERROR(IF(INDEX(J!$A$1:$ZZ$200,MATCH($A32,J!$A$1:$A$200,0),MATCH(J$8,J!$A$1:$ZZ$1,0))&lt;&gt;"",INDEX(J!$A$1:$ZZ$200,MATCH($A32,J!$A$1:$A$200,0),MATCH(J$8,J!$A$1:$ZZ$1,0)),""),"")</f>
        <v>6.30603536818959E-2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6.5566990414737436</v>
      </c>
      <c r="N32" s="45">
        <f>IFERROR(IF(INDEX(J!$A$1:$ZZ$200,MATCH($A32,J!$A$1:$A$200,0),MATCH(N$8,J!$A$1:$ZZ$1,0))&lt;&gt;"",INDEX(J!$A$1:$ZZ$200,MATCH($A32,J!$A$1:$A$200,0),MATCH(N$8,J!$A$1:$ZZ$1,0)),""),"")</f>
        <v>6.1694344043172906</v>
      </c>
      <c r="O32" s="45">
        <f>IFERROR(IF(INDEX(J!$A$1:$ZZ$200,MATCH($A32,J!$A$1:$A$200,0),MATCH(O$8,J!$A$1:$ZZ$1,0))&lt;&gt;"",INDEX(J!$A$1:$ZZ$200,MATCH($A32,J!$A$1:$A$200,0),MATCH(O$8,J!$A$1:$ZZ$1,0)),""),"")</f>
        <v>0.3872646371564531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7.1738488536077503</v>
      </c>
      <c r="S32" s="45">
        <f>IFERROR(IF(INDEX(J!$A$1:$ZZ$200,MATCH($A32,J!$A$1:$A$200,0),MATCH(S$8,J!$A$1:$ZZ$1,0))&lt;&gt;"",INDEX(J!$A$1:$ZZ$200,MATCH($A32,J!$A$1:$A$200,0),MATCH(S$8,J!$A$1:$ZZ$1,0)),""),"")</f>
        <v>62.534952233570394</v>
      </c>
      <c r="T32" s="45">
        <f>IFERROR(IF(INDEX(J!$A$1:$ZZ$200,MATCH($A32,J!$A$1:$A$200,0),MATCH(T$8,J!$A$1:$ZZ$1,0))&lt;&gt;"",INDEX(J!$A$1:$ZZ$200,MATCH($A32,J!$A$1:$A$200,0),MATCH(T$8,J!$A$1:$ZZ$1,0)),""),"")</f>
        <v>18.509341744284583</v>
      </c>
      <c r="U32" s="45">
        <f>IFERROR(IF(INDEX(J!$A$1:$ZZ$200,MATCH($A32,J!$A$1:$A$200,0),MATCH(U$8,J!$A$1:$ZZ$1,0))&lt;&gt;"",INDEX(J!$A$1:$ZZ$200,MATCH($A32,J!$A$1:$A$200,0),MATCH(U$8,J!$A$1:$ZZ$1,0)),""),"")</f>
        <v>9.1662164595714017</v>
      </c>
    </row>
    <row r="33" spans="1:21">
      <c r="A33" s="43">
        <f t="shared" si="0"/>
        <v>1992</v>
      </c>
      <c r="B33" s="44">
        <f>IFERROR(IF(INDEX(J!$A$1:$ZZ$200,MATCH($A33,J!$A$1:$A$200,0),MATCH(B$8,J!$A$1:$ZZ$1,0))&lt;&gt;"",INDEX(J!$A$1:$ZZ$200,MATCH($A33,J!$A$1:$A$200,0),MATCH(B$8,J!$A$1:$ZZ$1,0)),""),"")</f>
        <v>2195.3212512530686</v>
      </c>
      <c r="C33" s="45">
        <f>IFERROR(IF(INDEX(J!$A$1:$ZZ$200,MATCH($A33,J!$A$1:$A$200,0),MATCH(C$8,J!$A$1:$ZZ$1,0))&lt;&gt;"",INDEX(J!$A$1:$ZZ$200,MATCH($A33,J!$A$1:$A$200,0),MATCH(C$8,J!$A$1:$ZZ$1,0)),""),"")</f>
        <v>27.167786606707477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3.3183581333840695</v>
      </c>
      <c r="G33" s="45">
        <f>IFERROR(IF(INDEX(J!$A$1:$ZZ$200,MATCH($A33,J!$A$1:$A$200,0),MATCH(G$8,J!$A$1:$ZZ$1,0))&lt;&gt;"",INDEX(J!$A$1:$ZZ$200,MATCH($A33,J!$A$1:$A$200,0),MATCH(G$8,J!$A$1:$ZZ$1,0)),""),"")</f>
        <v>1.1553298685892817</v>
      </c>
      <c r="H33" s="45">
        <f>IFERROR(IF(INDEX(J!$A$1:$ZZ$200,MATCH($A33,J!$A$1:$A$200,0),MATCH(H$8,J!$A$1:$ZZ$1,0))&lt;&gt;"",INDEX(J!$A$1:$ZZ$200,MATCH($A33,J!$A$1:$A$200,0),MATCH(H$8,J!$A$1:$ZZ$1,0)),""),"")</f>
        <v>0.72140474087665585</v>
      </c>
      <c r="I33" s="45">
        <f>IFERROR(IF(INDEX(J!$A$1:$ZZ$200,MATCH($A33,J!$A$1:$A$200,0),MATCH(I$8,J!$A$1:$ZZ$1,0))&lt;&gt;"",INDEX(J!$A$1:$ZZ$200,MATCH($A33,J!$A$1:$A$200,0),MATCH(I$8,J!$A$1:$ZZ$1,0)),""),"")</f>
        <v>1.406834307901931</v>
      </c>
      <c r="J33" s="45">
        <f>IFERROR(IF(INDEX(J!$A$1:$ZZ$200,MATCH($A33,J!$A$1:$A$200,0),MATCH(J$8,J!$A$1:$ZZ$1,0))&lt;&gt;"",INDEX(J!$A$1:$ZZ$200,MATCH($A33,J!$A$1:$A$200,0),MATCH(J$8,J!$A$1:$ZZ$1,0)),""),"")</f>
        <v>3.4789216016200886E-2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5.2877151983165165</v>
      </c>
      <c r="N33" s="45">
        <f>IFERROR(IF(INDEX(J!$A$1:$ZZ$200,MATCH($A33,J!$A$1:$A$200,0),MATCH(N$8,J!$A$1:$ZZ$1,0))&lt;&gt;"",INDEX(J!$A$1:$ZZ$200,MATCH($A33,J!$A$1:$A$200,0),MATCH(N$8,J!$A$1:$ZZ$1,0)),""),"")</f>
        <v>4.3909289708163959</v>
      </c>
      <c r="O33" s="45">
        <f>IFERROR(IF(INDEX(J!$A$1:$ZZ$200,MATCH($A33,J!$A$1:$A$200,0),MATCH(O$8,J!$A$1:$ZZ$1,0))&lt;&gt;"",INDEX(J!$A$1:$ZZ$200,MATCH($A33,J!$A$1:$A$200,0),MATCH(O$8,J!$A$1:$ZZ$1,0)),""),"")</f>
        <v>0.89678622750012082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7.4791454730130384</v>
      </c>
      <c r="S33" s="45">
        <f>IFERROR(IF(INDEX(J!$A$1:$ZZ$200,MATCH($A33,J!$A$1:$A$200,0),MATCH(S$8,J!$A$1:$ZZ$1,0))&lt;&gt;"",INDEX(J!$A$1:$ZZ$200,MATCH($A33,J!$A$1:$A$200,0),MATCH(S$8,J!$A$1:$ZZ$1,0)),""),"")</f>
        <v>62.775312479059863</v>
      </c>
      <c r="T33" s="45">
        <f>IFERROR(IF(INDEX(J!$A$1:$ZZ$200,MATCH($A33,J!$A$1:$A$200,0),MATCH(T$8,J!$A$1:$ZZ$1,0))&lt;&gt;"",INDEX(J!$A$1:$ZZ$200,MATCH($A33,J!$A$1:$A$200,0),MATCH(T$8,J!$A$1:$ZZ$1,0)),""),"")</f>
        <v>19.897520205815113</v>
      </c>
      <c r="U33" s="45">
        <f>IFERROR(IF(INDEX(J!$A$1:$ZZ$200,MATCH($A33,J!$A$1:$A$200,0),MATCH(U$8,J!$A$1:$ZZ$1,0))&lt;&gt;"",INDEX(J!$A$1:$ZZ$200,MATCH($A33,J!$A$1:$A$200,0),MATCH(U$8,J!$A$1:$ZZ$1,0)),""),"")</f>
        <v>9.4056308654848806</v>
      </c>
    </row>
    <row r="34" spans="1:21">
      <c r="A34" s="43">
        <f t="shared" si="0"/>
        <v>1993</v>
      </c>
      <c r="B34" s="44">
        <f>IFERROR(IF(INDEX(J!$A$1:$ZZ$200,MATCH($A34,J!$A$1:$A$200,0),MATCH(B$8,J!$A$1:$ZZ$1,0))&lt;&gt;"",INDEX(J!$A$1:$ZZ$200,MATCH($A34,J!$A$1:$A$200,0),MATCH(B$8,J!$A$1:$ZZ$1,0)),""),"")</f>
        <v>2247.5716117996617</v>
      </c>
      <c r="C34" s="45">
        <f>IFERROR(IF(INDEX(J!$A$1:$ZZ$200,MATCH($A34,J!$A$1:$A$200,0),MATCH(C$8,J!$A$1:$ZZ$1,0))&lt;&gt;"",INDEX(J!$A$1:$ZZ$200,MATCH($A34,J!$A$1:$A$200,0),MATCH(C$8,J!$A$1:$ZZ$1,0)),""),"")</f>
        <v>27.71805483490834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2.8291923154108676</v>
      </c>
      <c r="G34" s="45">
        <f>IFERROR(IF(INDEX(J!$A$1:$ZZ$200,MATCH($A34,J!$A$1:$A$200,0),MATCH(G$8,J!$A$1:$ZZ$1,0))&lt;&gt;"",INDEX(J!$A$1:$ZZ$200,MATCH($A34,J!$A$1:$A$200,0),MATCH(G$8,J!$A$1:$ZZ$1,0)),""),"")</f>
        <v>1.0505813899955523</v>
      </c>
      <c r="H34" s="45">
        <f>IFERROR(IF(INDEX(J!$A$1:$ZZ$200,MATCH($A34,J!$A$1:$A$200,0),MATCH(H$8,J!$A$1:$ZZ$1,0))&lt;&gt;"",INDEX(J!$A$1:$ZZ$200,MATCH($A34,J!$A$1:$A$200,0),MATCH(H$8,J!$A$1:$ZZ$1,0)),""),"")</f>
        <v>0.38010688297908085</v>
      </c>
      <c r="I34" s="45">
        <f>IFERROR(IF(INDEX(J!$A$1:$ZZ$200,MATCH($A34,J!$A$1:$A$200,0),MATCH(I$8,J!$A$1:$ZZ$1,0))&lt;&gt;"",INDEX(J!$A$1:$ZZ$200,MATCH($A34,J!$A$1:$A$200,0),MATCH(I$8,J!$A$1:$ZZ$1,0)),""),"")</f>
        <v>1.3833650032610136</v>
      </c>
      <c r="J34" s="45">
        <f>IFERROR(IF(INDEX(J!$A$1:$ZZ$200,MATCH($A34,J!$A$1:$A$200,0),MATCH(J$8,J!$A$1:$ZZ$1,0))&lt;&gt;"",INDEX(J!$A$1:$ZZ$200,MATCH($A34,J!$A$1:$A$200,0),MATCH(J$8,J!$A$1:$ZZ$1,0)),""),"")</f>
        <v>1.513903917522086E-2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1.6124057138036283</v>
      </c>
      <c r="N34" s="45">
        <f>IFERROR(IF(INDEX(J!$A$1:$ZZ$200,MATCH($A34,J!$A$1:$A$200,0),MATCH(N$8,J!$A$1:$ZZ$1,0))&lt;&gt;"",INDEX(J!$A$1:$ZZ$200,MATCH($A34,J!$A$1:$A$200,0),MATCH(N$8,J!$A$1:$ZZ$1,0)),""),"")</f>
        <v>2.3113272944414653</v>
      </c>
      <c r="O34" s="45">
        <f>IFERROR(IF(INDEX(J!$A$1:$ZZ$200,MATCH($A34,J!$A$1:$A$200,0),MATCH(O$8,J!$A$1:$ZZ$1,0))&lt;&gt;"",INDEX(J!$A$1:$ZZ$200,MATCH($A34,J!$A$1:$A$200,0),MATCH(O$8,J!$A$1:$ZZ$1,0)),""),"")</f>
        <v>-0.69892158063783705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7.7775557946367897</v>
      </c>
      <c r="S34" s="45">
        <f>IFERROR(IF(INDEX(J!$A$1:$ZZ$200,MATCH($A34,J!$A$1:$A$200,0),MATCH(S$8,J!$A$1:$ZZ$1,0))&lt;&gt;"",INDEX(J!$A$1:$ZZ$200,MATCH($A34,J!$A$1:$A$200,0),MATCH(S$8,J!$A$1:$ZZ$1,0)),""),"")</f>
        <v>62.882641471616552</v>
      </c>
      <c r="T34" s="45">
        <f>IFERROR(IF(INDEX(J!$A$1:$ZZ$200,MATCH($A34,J!$A$1:$A$200,0),MATCH(T$8,J!$A$1:$ZZ$1,0))&lt;&gt;"",INDEX(J!$A$1:$ZZ$200,MATCH($A34,J!$A$1:$A$200,0),MATCH(T$8,J!$A$1:$ZZ$1,0)),""),"")</f>
        <v>21.207837165705897</v>
      </c>
      <c r="U34" s="45">
        <f>IFERROR(IF(INDEX(J!$A$1:$ZZ$200,MATCH($A34,J!$A$1:$A$200,0),MATCH(U$8,J!$A$1:$ZZ$1,0))&lt;&gt;"",INDEX(J!$A$1:$ZZ$200,MATCH($A34,J!$A$1:$A$200,0),MATCH(U$8,J!$A$1:$ZZ$1,0)),""),"")</f>
        <v>9.6901988748910561</v>
      </c>
    </row>
    <row r="35" spans="1:21">
      <c r="A35" s="43">
        <f t="shared" si="0"/>
        <v>1994</v>
      </c>
      <c r="B35" s="44">
        <f>IFERROR(IF(INDEX(J!$A$1:$ZZ$200,MATCH($A35,J!$A$1:$A$200,0),MATCH(B$8,J!$A$1:$ZZ$1,0))&lt;&gt;"",INDEX(J!$A$1:$ZZ$200,MATCH($A35,J!$A$1:$A$200,0),MATCH(B$8,J!$A$1:$ZZ$1,0)),""),"")</f>
        <v>2290.1987862364344</v>
      </c>
      <c r="C35" s="45">
        <f>IFERROR(IF(INDEX(J!$A$1:$ZZ$200,MATCH($A35,J!$A$1:$A$200,0),MATCH(C$8,J!$A$1:$ZZ$1,0))&lt;&gt;"",INDEX(J!$A$1:$ZZ$200,MATCH($A35,J!$A$1:$A$200,0),MATCH(C$8,J!$A$1:$ZZ$1,0)),""),"")</f>
        <v>28.201620615526544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2.3486396653671906</v>
      </c>
      <c r="G35" s="45">
        <f>IFERROR(IF(INDEX(J!$A$1:$ZZ$200,MATCH($A35,J!$A$1:$A$200,0),MATCH(G$8,J!$A$1:$ZZ$1,0))&lt;&gt;"",INDEX(J!$A$1:$ZZ$200,MATCH($A35,J!$A$1:$A$200,0),MATCH(G$8,J!$A$1:$ZZ$1,0)),""),"")</f>
        <v>0.92641006852954144</v>
      </c>
      <c r="H35" s="45">
        <f>IFERROR(IF(INDEX(J!$A$1:$ZZ$200,MATCH($A35,J!$A$1:$A$200,0),MATCH(H$8,J!$A$1:$ZZ$1,0))&lt;&gt;"",INDEX(J!$A$1:$ZZ$200,MATCH($A35,J!$A$1:$A$200,0),MATCH(H$8,J!$A$1:$ZZ$1,0)),""),"")</f>
        <v>6.8334054043590831E-2</v>
      </c>
      <c r="I35" s="45">
        <f>IFERROR(IF(INDEX(J!$A$1:$ZZ$200,MATCH($A35,J!$A$1:$A$200,0),MATCH(I$8,J!$A$1:$ZZ$1,0))&lt;&gt;"",INDEX(J!$A$1:$ZZ$200,MATCH($A35,J!$A$1:$A$200,0),MATCH(I$8,J!$A$1:$ZZ$1,0)),""),"")</f>
        <v>1.3497857196349854</v>
      </c>
      <c r="J35" s="45">
        <f>IFERROR(IF(INDEX(J!$A$1:$ZZ$200,MATCH($A35,J!$A$1:$A$200,0),MATCH(J$8,J!$A$1:$ZZ$1,0))&lt;&gt;"",INDEX(J!$A$1:$ZZ$200,MATCH($A35,J!$A$1:$A$200,0),MATCH(J$8,J!$A$1:$ZZ$1,0)),""),"")</f>
        <v>4.109823159073045E-3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1.8330565680983915</v>
      </c>
      <c r="N35" s="45">
        <f>IFERROR(IF(INDEX(J!$A$1:$ZZ$200,MATCH($A35,J!$A$1:$A$200,0),MATCH(N$8,J!$A$1:$ZZ$1,0))&lt;&gt;"",INDEX(J!$A$1:$ZZ$200,MATCH($A35,J!$A$1:$A$200,0),MATCH(N$8,J!$A$1:$ZZ$1,0)),""),"")</f>
        <v>1.0550084989914077</v>
      </c>
      <c r="O35" s="45">
        <f>IFERROR(IF(INDEX(J!$A$1:$ZZ$200,MATCH($A35,J!$A$1:$A$200,0),MATCH(O$8,J!$A$1:$ZZ$1,0))&lt;&gt;"",INDEX(J!$A$1:$ZZ$200,MATCH($A35,J!$A$1:$A$200,0),MATCH(O$8,J!$A$1:$ZZ$1,0)),""),"")</f>
        <v>0.77804806910698376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8.1070882265670328</v>
      </c>
      <c r="S35" s="45">
        <f>IFERROR(IF(INDEX(J!$A$1:$ZZ$200,MATCH($A35,J!$A$1:$A$200,0),MATCH(S$8,J!$A$1:$ZZ$1,0))&lt;&gt;"",INDEX(J!$A$1:$ZZ$200,MATCH($A35,J!$A$1:$A$200,0),MATCH(S$8,J!$A$1:$ZZ$1,0)),""),"")</f>
        <v>62.904718274123425</v>
      </c>
      <c r="T35" s="45">
        <f>IFERROR(IF(INDEX(J!$A$1:$ZZ$200,MATCH($A35,J!$A$1:$A$200,0),MATCH(T$8,J!$A$1:$ZZ$1,0))&lt;&gt;"",INDEX(J!$A$1:$ZZ$200,MATCH($A35,J!$A$1:$A$200,0),MATCH(T$8,J!$A$1:$ZZ$1,0)),""),"")</f>
        <v>22.208717236977584</v>
      </c>
      <c r="U35" s="45">
        <f>IFERROR(IF(INDEX(J!$A$1:$ZZ$200,MATCH($A35,J!$A$1:$A$200,0),MATCH(U$8,J!$A$1:$ZZ$1,0))&lt;&gt;"",INDEX(J!$A$1:$ZZ$200,MATCH($A35,J!$A$1:$A$200,0),MATCH(U$8,J!$A$1:$ZZ$1,0)),""),"")</f>
        <v>9.8920246046622147</v>
      </c>
    </row>
    <row r="36" spans="1:21">
      <c r="A36" s="43">
        <f t="shared" si="0"/>
        <v>1995</v>
      </c>
      <c r="B36" s="44">
        <f>IFERROR(IF(INDEX(J!$A$1:$ZZ$200,MATCH($A36,J!$A$1:$A$200,0),MATCH(B$8,J!$A$1:$ZZ$1,0))&lt;&gt;"",INDEX(J!$A$1:$ZZ$200,MATCH($A36,J!$A$1:$A$200,0),MATCH(B$8,J!$A$1:$ZZ$1,0)),""),"")</f>
        <v>2330.8662915717246</v>
      </c>
      <c r="C36" s="45">
        <f>IFERROR(IF(INDEX(J!$A$1:$ZZ$200,MATCH($A36,J!$A$1:$A$200,0),MATCH(C$8,J!$A$1:$ZZ$1,0))&lt;&gt;"",INDEX(J!$A$1:$ZZ$200,MATCH($A36,J!$A$1:$A$200,0),MATCH(C$8,J!$A$1:$ZZ$1,0)),""),"")</f>
        <v>28.632127251417351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2.1965681887050592</v>
      </c>
      <c r="G36" s="45">
        <f>IFERROR(IF(INDEX(J!$A$1:$ZZ$200,MATCH($A36,J!$A$1:$A$200,0),MATCH(G$8,J!$A$1:$ZZ$1,0))&lt;&gt;"",INDEX(J!$A$1:$ZZ$200,MATCH($A36,J!$A$1:$A$200,0),MATCH(G$8,J!$A$1:$ZZ$1,0)),""),"")</f>
        <v>0.87949538045322262</v>
      </c>
      <c r="H36" s="45">
        <f>IFERROR(IF(INDEX(J!$A$1:$ZZ$200,MATCH($A36,J!$A$1:$A$200,0),MATCH(H$8,J!$A$1:$ZZ$1,0))&lt;&gt;"",INDEX(J!$A$1:$ZZ$200,MATCH($A36,J!$A$1:$A$200,0),MATCH(H$8,J!$A$1:$ZZ$1,0)),""),"")</f>
        <v>7.7354198656464047E-3</v>
      </c>
      <c r="I36" s="45">
        <f>IFERROR(IF(INDEX(J!$A$1:$ZZ$200,MATCH($A36,J!$A$1:$A$200,0),MATCH(I$8,J!$A$1:$ZZ$1,0))&lt;&gt;"",INDEX(J!$A$1:$ZZ$200,MATCH($A36,J!$A$1:$A$200,0),MATCH(I$8,J!$A$1:$ZZ$1,0)),""),"")</f>
        <v>1.3076358204185794</v>
      </c>
      <c r="J36" s="45">
        <f>IFERROR(IF(INDEX(J!$A$1:$ZZ$200,MATCH($A36,J!$A$1:$A$200,0),MATCH(J$8,J!$A$1:$ZZ$1,0))&lt;&gt;"",INDEX(J!$A$1:$ZZ$200,MATCH($A36,J!$A$1:$A$200,0),MATCH(J$8,J!$A$1:$ZZ$1,0)),""),"")</f>
        <v>1.7015679676108952E-3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1.3837411829029667</v>
      </c>
      <c r="N36" s="45">
        <f>IFERROR(IF(INDEX(J!$A$1:$ZZ$200,MATCH($A36,J!$A$1:$A$200,0),MATCH(N$8,J!$A$1:$ZZ$1,0))&lt;&gt;"",INDEX(J!$A$1:$ZZ$200,MATCH($A36,J!$A$1:$A$200,0),MATCH(N$8,J!$A$1:$ZZ$1,0)),""),"")</f>
        <v>0.43693456110039253</v>
      </c>
      <c r="O36" s="45">
        <f>IFERROR(IF(INDEX(J!$A$1:$ZZ$200,MATCH($A36,J!$A$1:$A$200,0),MATCH(O$8,J!$A$1:$ZZ$1,0))&lt;&gt;"",INDEX(J!$A$1:$ZZ$200,MATCH($A36,J!$A$1:$A$200,0),MATCH(O$8,J!$A$1:$ZZ$1,0)),""),"")</f>
        <v>0.94680662180257402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8.3505858739992771</v>
      </c>
      <c r="S36" s="45">
        <f>IFERROR(IF(INDEX(J!$A$1:$ZZ$200,MATCH($A36,J!$A$1:$A$200,0),MATCH(S$8,J!$A$1:$ZZ$1,0))&lt;&gt;"",INDEX(J!$A$1:$ZZ$200,MATCH($A36,J!$A$1:$A$200,0),MATCH(S$8,J!$A$1:$ZZ$1,0)),""),"")</f>
        <v>63.002996009472</v>
      </c>
      <c r="T36" s="45">
        <f>IFERROR(IF(INDEX(J!$A$1:$ZZ$200,MATCH($A36,J!$A$1:$A$200,0),MATCH(T$8,J!$A$1:$ZZ$1,0))&lt;&gt;"",INDEX(J!$A$1:$ZZ$200,MATCH($A36,J!$A$1:$A$200,0),MATCH(T$8,J!$A$1:$ZZ$1,0)),""),"")</f>
        <v>23.153817999740038</v>
      </c>
      <c r="U36" s="45">
        <f>IFERROR(IF(INDEX(J!$A$1:$ZZ$200,MATCH($A36,J!$A$1:$A$200,0),MATCH(U$8,J!$A$1:$ZZ$1,0))&lt;&gt;"",INDEX(J!$A$1:$ZZ$200,MATCH($A36,J!$A$1:$A$200,0),MATCH(U$8,J!$A$1:$ZZ$1,0)),""),"")</f>
        <v>9.9810735502865242</v>
      </c>
    </row>
    <row r="37" spans="1:21">
      <c r="A37" s="43">
        <f t="shared" si="0"/>
        <v>1996</v>
      </c>
      <c r="B37" s="44">
        <f>IFERROR(IF(INDEX(J!$A$1:$ZZ$200,MATCH($A37,J!$A$1:$A$200,0),MATCH(B$8,J!$A$1:$ZZ$1,0))&lt;&gt;"",INDEX(J!$A$1:$ZZ$200,MATCH($A37,J!$A$1:$A$200,0),MATCH(B$8,J!$A$1:$ZZ$1,0)),""),"")</f>
        <v>2367.8472045025337</v>
      </c>
      <c r="C37" s="45">
        <f>IFERROR(IF(INDEX(J!$A$1:$ZZ$200,MATCH($A37,J!$A$1:$A$200,0),MATCH(C$8,J!$A$1:$ZZ$1,0))&lt;&gt;"",INDEX(J!$A$1:$ZZ$200,MATCH($A37,J!$A$1:$A$200,0),MATCH(C$8,J!$A$1:$ZZ$1,0)),""),"")</f>
        <v>29.044273130129536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1.9222061076372614</v>
      </c>
      <c r="G37" s="45">
        <f>IFERROR(IF(INDEX(J!$A$1:$ZZ$200,MATCH($A37,J!$A$1:$A$200,0),MATCH(G$8,J!$A$1:$ZZ$1,0))&lt;&gt;"",INDEX(J!$A$1:$ZZ$200,MATCH($A37,J!$A$1:$A$200,0),MATCH(G$8,J!$A$1:$ZZ$1,0)),""),"")</f>
        <v>0.8212783984181895</v>
      </c>
      <c r="H37" s="45">
        <f>IFERROR(IF(INDEX(J!$A$1:$ZZ$200,MATCH($A37,J!$A$1:$A$200,0),MATCH(H$8,J!$A$1:$ZZ$1,0))&lt;&gt;"",INDEX(J!$A$1:$ZZ$200,MATCH($A37,J!$A$1:$A$200,0),MATCH(H$8,J!$A$1:$ZZ$1,0)),""),"")</f>
        <v>-0.1709114945748382</v>
      </c>
      <c r="I37" s="45">
        <f>IFERROR(IF(INDEX(J!$A$1:$ZZ$200,MATCH($A37,J!$A$1:$A$200,0),MATCH(I$8,J!$A$1:$ZZ$1,0))&lt;&gt;"",INDEX(J!$A$1:$ZZ$200,MATCH($A37,J!$A$1:$A$200,0),MATCH(I$8,J!$A$1:$ZZ$1,0)),""),"")</f>
        <v>1.2651674713196823</v>
      </c>
      <c r="J37" s="45">
        <f>IFERROR(IF(INDEX(J!$A$1:$ZZ$200,MATCH($A37,J!$A$1:$A$200,0),MATCH(J$8,J!$A$1:$ZZ$1,0))&lt;&gt;"",INDEX(J!$A$1:$ZZ$200,MATCH($A37,J!$A$1:$A$200,0),MATCH(J$8,J!$A$1:$ZZ$1,0)),""),"")</f>
        <v>6.6717324742278103E-3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0.48932092071937749</v>
      </c>
      <c r="N37" s="45">
        <f>IFERROR(IF(INDEX(J!$A$1:$ZZ$200,MATCH($A37,J!$A$1:$A$200,0),MATCH(N$8,J!$A$1:$ZZ$1,0))&lt;&gt;"",INDEX(J!$A$1:$ZZ$200,MATCH($A37,J!$A$1:$A$200,0),MATCH(N$8,J!$A$1:$ZZ$1,0)),""),"")</f>
        <v>0.69558163989776867</v>
      </c>
      <c r="O37" s="45">
        <f>IFERROR(IF(INDEX(J!$A$1:$ZZ$200,MATCH($A37,J!$A$1:$A$200,0),MATCH(O$8,J!$A$1:$ZZ$1,0))&lt;&gt;"",INDEX(J!$A$1:$ZZ$200,MATCH($A37,J!$A$1:$A$200,0),MATCH(O$8,J!$A$1:$ZZ$1,0)),""),"")</f>
        <v>-0.20626071917839117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8.5466456898095977</v>
      </c>
      <c r="S37" s="45">
        <f>IFERROR(IF(INDEX(J!$A$1:$ZZ$200,MATCH($A37,J!$A$1:$A$200,0),MATCH(S$8,J!$A$1:$ZZ$1,0))&lt;&gt;"",INDEX(J!$A$1:$ZZ$200,MATCH($A37,J!$A$1:$A$200,0),MATCH(S$8,J!$A$1:$ZZ$1,0)),""),"")</f>
        <v>63.227847617893843</v>
      </c>
      <c r="T37" s="45">
        <f>IFERROR(IF(INDEX(J!$A$1:$ZZ$200,MATCH($A37,J!$A$1:$A$200,0),MATCH(T$8,J!$A$1:$ZZ$1,0))&lt;&gt;"",INDEX(J!$A$1:$ZZ$200,MATCH($A37,J!$A$1:$A$200,0),MATCH(T$8,J!$A$1:$ZZ$1,0)),""),"")</f>
        <v>24.485087800534362</v>
      </c>
      <c r="U37" s="45">
        <f>IFERROR(IF(INDEX(J!$A$1:$ZZ$200,MATCH($A37,J!$A$1:$A$200,0),MATCH(U$8,J!$A$1:$ZZ$1,0))&lt;&gt;"",INDEX(J!$A$1:$ZZ$200,MATCH($A37,J!$A$1:$A$200,0),MATCH(U$8,J!$A$1:$ZZ$1,0)),""),"")</f>
        <v>10.132170165803926</v>
      </c>
    </row>
    <row r="38" spans="1:21">
      <c r="A38" s="43">
        <f t="shared" si="0"/>
        <v>1997</v>
      </c>
      <c r="B38" s="44">
        <f>IFERROR(IF(INDEX(J!$A$1:$ZZ$200,MATCH($A38,J!$A$1:$A$200,0),MATCH(B$8,J!$A$1:$ZZ$1,0))&lt;&gt;"",INDEX(J!$A$1:$ZZ$200,MATCH($A38,J!$A$1:$A$200,0),MATCH(B$8,J!$A$1:$ZZ$1,0)),""),"")</f>
        <v>2401.1210307742081</v>
      </c>
      <c r="C38" s="45">
        <f>IFERROR(IF(INDEX(J!$A$1:$ZZ$200,MATCH($A38,J!$A$1:$A$200,0),MATCH(C$8,J!$A$1:$ZZ$1,0))&lt;&gt;"",INDEX(J!$A$1:$ZZ$200,MATCH($A38,J!$A$1:$A$200,0),MATCH(C$8,J!$A$1:$ZZ$1,0)),""),"")</f>
        <v>29.463645973131346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1.7186567251388225</v>
      </c>
      <c r="G38" s="45">
        <f>IFERROR(IF(INDEX(J!$A$1:$ZZ$200,MATCH($A38,J!$A$1:$A$200,0),MATCH(G$8,J!$A$1:$ZZ$1,0))&lt;&gt;"",INDEX(J!$A$1:$ZZ$200,MATCH($A38,J!$A$1:$A$200,0),MATCH(G$8,J!$A$1:$ZZ$1,0)),""),"")</f>
        <v>0.77171291699939248</v>
      </c>
      <c r="H38" s="45">
        <f>IFERROR(IF(INDEX(J!$A$1:$ZZ$200,MATCH($A38,J!$A$1:$A$200,0),MATCH(H$8,J!$A$1:$ZZ$1,0))&lt;&gt;"",INDEX(J!$A$1:$ZZ$200,MATCH($A38,J!$A$1:$A$200,0),MATCH(H$8,J!$A$1:$ZZ$1,0)),""),"")</f>
        <v>-0.29247817008953519</v>
      </c>
      <c r="I38" s="45">
        <f>IFERROR(IF(INDEX(J!$A$1:$ZZ$200,MATCH($A38,J!$A$1:$A$200,0),MATCH(I$8,J!$A$1:$ZZ$1,0))&lt;&gt;"",INDEX(J!$A$1:$ZZ$200,MATCH($A38,J!$A$1:$A$200,0),MATCH(I$8,J!$A$1:$ZZ$1,0)),""),"")</f>
        <v>1.2253718260566584</v>
      </c>
      <c r="J38" s="45">
        <f>IFERROR(IF(INDEX(J!$A$1:$ZZ$200,MATCH($A38,J!$A$1:$A$200,0),MATCH(J$8,J!$A$1:$ZZ$1,0))&lt;&gt;"",INDEX(J!$A$1:$ZZ$200,MATCH($A38,J!$A$1:$A$200,0),MATCH(J$8,J!$A$1:$ZZ$1,0)),""),"")</f>
        <v>1.4050152172306873E-2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0.80935108545726764</v>
      </c>
      <c r="N38" s="45">
        <f>IFERROR(IF(INDEX(J!$A$1:$ZZ$200,MATCH($A38,J!$A$1:$A$200,0),MATCH(N$8,J!$A$1:$ZZ$1,0))&lt;&gt;"",INDEX(J!$A$1:$ZZ$200,MATCH($A38,J!$A$1:$A$200,0),MATCH(N$8,J!$A$1:$ZZ$1,0)),""),"")</f>
        <v>0.72650816656873674</v>
      </c>
      <c r="O38" s="45">
        <f>IFERROR(IF(INDEX(J!$A$1:$ZZ$200,MATCH($A38,J!$A$1:$A$200,0),MATCH(O$8,J!$A$1:$ZZ$1,0))&lt;&gt;"",INDEX(J!$A$1:$ZZ$200,MATCH($A38,J!$A$1:$A$200,0),MATCH(O$8,J!$A$1:$ZZ$1,0)),""),"")</f>
        <v>8.2842918888530889E-2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8.7353288903971791</v>
      </c>
      <c r="S38" s="45">
        <f>IFERROR(IF(INDEX(J!$A$1:$ZZ$200,MATCH($A38,J!$A$1:$A$200,0),MATCH(S$8,J!$A$1:$ZZ$1,0))&lt;&gt;"",INDEX(J!$A$1:$ZZ$200,MATCH($A38,J!$A$1:$A$200,0),MATCH(S$8,J!$A$1:$ZZ$1,0)),""),"")</f>
        <v>63.443818532696952</v>
      </c>
      <c r="T38" s="45">
        <f>IFERROR(IF(INDEX(J!$A$1:$ZZ$200,MATCH($A38,J!$A$1:$A$200,0),MATCH(T$8,J!$A$1:$ZZ$1,0))&lt;&gt;"",INDEX(J!$A$1:$ZZ$200,MATCH($A38,J!$A$1:$A$200,0),MATCH(T$8,J!$A$1:$ZZ$1,0)),""),"")</f>
        <v>25.96858609482215</v>
      </c>
      <c r="U38" s="45">
        <f>IFERROR(IF(INDEX(J!$A$1:$ZZ$200,MATCH($A38,J!$A$1:$A$200,0),MATCH(U$8,J!$A$1:$ZZ$1,0))&lt;&gt;"",INDEX(J!$A$1:$ZZ$200,MATCH($A38,J!$A$1:$A$200,0),MATCH(U$8,J!$A$1:$ZZ$1,0)),""),"")</f>
        <v>10.29179810725552</v>
      </c>
    </row>
    <row r="39" spans="1:21">
      <c r="A39" s="43">
        <f t="shared" si="0"/>
        <v>1998</v>
      </c>
      <c r="B39" s="44">
        <f>IFERROR(IF(INDEX(J!$A$1:$ZZ$200,MATCH($A39,J!$A$1:$A$200,0),MATCH(B$8,J!$A$1:$ZZ$1,0))&lt;&gt;"",INDEX(J!$A$1:$ZZ$200,MATCH($A39,J!$A$1:$A$200,0),MATCH(B$8,J!$A$1:$ZZ$1,0)),""),"")</f>
        <v>2430.4390874598598</v>
      </c>
      <c r="C39" s="45">
        <f>IFERROR(IF(INDEX(J!$A$1:$ZZ$200,MATCH($A39,J!$A$1:$A$200,0),MATCH(C$8,J!$A$1:$ZZ$1,0))&lt;&gt;"",INDEX(J!$A$1:$ZZ$200,MATCH($A39,J!$A$1:$A$200,0),MATCH(C$8,J!$A$1:$ZZ$1,0)),""),"")</f>
        <v>29.858871647650886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1.5149789128634827</v>
      </c>
      <c r="G39" s="45">
        <f>IFERROR(IF(INDEX(J!$A$1:$ZZ$200,MATCH($A39,J!$A$1:$A$200,0),MATCH(G$8,J!$A$1:$ZZ$1,0))&lt;&gt;"",INDEX(J!$A$1:$ZZ$200,MATCH($A39,J!$A$1:$A$200,0),MATCH(G$8,J!$A$1:$ZZ$1,0)),""),"")</f>
        <v>0.77501123838016395</v>
      </c>
      <c r="H39" s="45">
        <f>IFERROR(IF(INDEX(J!$A$1:$ZZ$200,MATCH($A39,J!$A$1:$A$200,0),MATCH(H$8,J!$A$1:$ZZ$1,0))&lt;&gt;"",INDEX(J!$A$1:$ZZ$200,MATCH($A39,J!$A$1:$A$200,0),MATCH(H$8,J!$A$1:$ZZ$1,0)),""),"")</f>
        <v>-0.45298335341548002</v>
      </c>
      <c r="I39" s="45">
        <f>IFERROR(IF(INDEX(J!$A$1:$ZZ$200,MATCH($A39,J!$A$1:$A$200,0),MATCH(I$8,J!$A$1:$ZZ$1,0))&lt;&gt;"",INDEX(J!$A$1:$ZZ$200,MATCH($A39,J!$A$1:$A$200,0),MATCH(I$8,J!$A$1:$ZZ$1,0)),""),"")</f>
        <v>1.1703567419636158</v>
      </c>
      <c r="J39" s="45">
        <f>IFERROR(IF(INDEX(J!$A$1:$ZZ$200,MATCH($A39,J!$A$1:$A$200,0),MATCH(J$8,J!$A$1:$ZZ$1,0))&lt;&gt;"",INDEX(J!$A$1:$ZZ$200,MATCH($A39,J!$A$1:$A$200,0),MATCH(J$8,J!$A$1:$ZZ$1,0)),""),"")</f>
        <v>2.2594285935182867E-2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1.6682538760652101</v>
      </c>
      <c r="N39" s="45">
        <f>IFERROR(IF(INDEX(J!$A$1:$ZZ$200,MATCH($A39,J!$A$1:$A$200,0),MATCH(N$8,J!$A$1:$ZZ$1,0))&lt;&gt;"",INDEX(J!$A$1:$ZZ$200,MATCH($A39,J!$A$1:$A$200,0),MATCH(N$8,J!$A$1:$ZZ$1,0)),""),"")</f>
        <v>1.3658291155901729</v>
      </c>
      <c r="O39" s="45">
        <f>IFERROR(IF(INDEX(J!$A$1:$ZZ$200,MATCH($A39,J!$A$1:$A$200,0),MATCH(O$8,J!$A$1:$ZZ$1,0))&lt;&gt;"",INDEX(J!$A$1:$ZZ$200,MATCH($A39,J!$A$1:$A$200,0),MATCH(O$8,J!$A$1:$ZZ$1,0)),""),"")</f>
        <v>0.30242476047503714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8.9101360803578906</v>
      </c>
      <c r="S39" s="45">
        <f>IFERROR(IF(INDEX(J!$A$1:$ZZ$200,MATCH($A39,J!$A$1:$A$200,0),MATCH(S$8,J!$A$1:$ZZ$1,0))&lt;&gt;"",INDEX(J!$A$1:$ZZ$200,MATCH($A39,J!$A$1:$A$200,0),MATCH(S$8,J!$A$1:$ZZ$1,0)),""),"")</f>
        <v>63.546781039057251</v>
      </c>
      <c r="T39" s="45">
        <f>IFERROR(IF(INDEX(J!$A$1:$ZZ$200,MATCH($A39,J!$A$1:$A$200,0),MATCH(T$8,J!$A$1:$ZZ$1,0))&lt;&gt;"",INDEX(J!$A$1:$ZZ$200,MATCH($A39,J!$A$1:$A$200,0),MATCH(T$8,J!$A$1:$ZZ$1,0)),""),"")</f>
        <v>27.322177612772396</v>
      </c>
      <c r="U39" s="45">
        <f>IFERROR(IF(INDEX(J!$A$1:$ZZ$200,MATCH($A39,J!$A$1:$A$200,0),MATCH(U$8,J!$A$1:$ZZ$1,0))&lt;&gt;"",INDEX(J!$A$1:$ZZ$200,MATCH($A39,J!$A$1:$A$200,0),MATCH(U$8,J!$A$1:$ZZ$1,0)),""),"")</f>
        <v>10.294843486167036</v>
      </c>
    </row>
    <row r="40" spans="1:21">
      <c r="A40" s="43">
        <f t="shared" si="0"/>
        <v>1999</v>
      </c>
      <c r="B40" s="44">
        <f>IFERROR(IF(INDEX(J!$A$1:$ZZ$200,MATCH($A40,J!$A$1:$A$200,0),MATCH(B$8,J!$A$1:$ZZ$1,0))&lt;&gt;"",INDEX(J!$A$1:$ZZ$200,MATCH($A40,J!$A$1:$A$200,0),MATCH(B$8,J!$A$1:$ZZ$1,0)),""),"")</f>
        <v>2460.1101133768539</v>
      </c>
      <c r="C40" s="45">
        <f>IFERROR(IF(INDEX(J!$A$1:$ZZ$200,MATCH($A40,J!$A$1:$A$200,0),MATCH(C$8,J!$A$1:$ZZ$1,0))&lt;&gt;"",INDEX(J!$A$1:$ZZ$200,MATCH($A40,J!$A$1:$A$200,0),MATCH(C$8,J!$A$1:$ZZ$1,0)),""),"")</f>
        <v>30.204947397760172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1.5052516159143561</v>
      </c>
      <c r="G40" s="45">
        <f>IFERROR(IF(INDEX(J!$A$1:$ZZ$200,MATCH($A40,J!$A$1:$A$200,0),MATCH(G$8,J!$A$1:$ZZ$1,0))&lt;&gt;"",INDEX(J!$A$1:$ZZ$200,MATCH($A40,J!$A$1:$A$200,0),MATCH(G$8,J!$A$1:$ZZ$1,0)),""),"")</f>
        <v>0.81604296895709738</v>
      </c>
      <c r="H40" s="45">
        <f>IFERROR(IF(INDEX(J!$A$1:$ZZ$200,MATCH($A40,J!$A$1:$A$200,0),MATCH(H$8,J!$A$1:$ZZ$1,0))&lt;&gt;"",INDEX(J!$A$1:$ZZ$200,MATCH($A40,J!$A$1:$A$200,0),MATCH(H$8,J!$A$1:$ZZ$1,0)),""),"")</f>
        <v>-0.4343905425406846</v>
      </c>
      <c r="I40" s="45">
        <f>IFERROR(IF(INDEX(J!$A$1:$ZZ$200,MATCH($A40,J!$A$1:$A$200,0),MATCH(I$8,J!$A$1:$ZZ$1,0))&lt;&gt;"",INDEX(J!$A$1:$ZZ$200,MATCH($A40,J!$A$1:$A$200,0),MATCH(I$8,J!$A$1:$ZZ$1,0)),""),"")</f>
        <v>1.0912950557350143</v>
      </c>
      <c r="J40" s="45">
        <f>IFERROR(IF(INDEX(J!$A$1:$ZZ$200,MATCH($A40,J!$A$1:$A$200,0),MATCH(J$8,J!$A$1:$ZZ$1,0))&lt;&gt;"",INDEX(J!$A$1:$ZZ$200,MATCH($A40,J!$A$1:$A$200,0),MATCH(J$8,J!$A$1:$ZZ$1,0)),""),"")</f>
        <v>3.2304133762929066E-2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2.3788998287566177</v>
      </c>
      <c r="N40" s="45">
        <f>IFERROR(IF(INDEX(J!$A$1:$ZZ$200,MATCH($A40,J!$A$1:$A$200,0),MATCH(N$8,J!$A$1:$ZZ$1,0))&lt;&gt;"",INDEX(J!$A$1:$ZZ$200,MATCH($A40,J!$A$1:$A$200,0),MATCH(N$8,J!$A$1:$ZZ$1,0)),""),"")</f>
        <v>1.5083925223303243</v>
      </c>
      <c r="O40" s="45">
        <f>IFERROR(IF(INDEX(J!$A$1:$ZZ$200,MATCH($A40,J!$A$1:$A$200,0),MATCH(O$8,J!$A$1:$ZZ$1,0))&lt;&gt;"",INDEX(J!$A$1:$ZZ$200,MATCH($A40,J!$A$1:$A$200,0),MATCH(O$8,J!$A$1:$ZZ$1,0)),""),"")</f>
        <v>0.87050730642629326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9.0380775546123484</v>
      </c>
      <c r="S40" s="45">
        <f>IFERROR(IF(INDEX(J!$A$1:$ZZ$200,MATCH($A40,J!$A$1:$A$200,0),MATCH(S$8,J!$A$1:$ZZ$1,0))&lt;&gt;"",INDEX(J!$A$1:$ZZ$200,MATCH($A40,J!$A$1:$A$200,0),MATCH(S$8,J!$A$1:$ZZ$1,0)),""),"")</f>
        <v>63.429909798024767</v>
      </c>
      <c r="T40" s="45">
        <f>IFERROR(IF(INDEX(J!$A$1:$ZZ$200,MATCH($A40,J!$A$1:$A$200,0),MATCH(T$8,J!$A$1:$ZZ$1,0))&lt;&gt;"",INDEX(J!$A$1:$ZZ$200,MATCH($A40,J!$A$1:$A$200,0),MATCH(T$8,J!$A$1:$ZZ$1,0)),""),"")</f>
        <v>28.282734454075243</v>
      </c>
      <c r="U40" s="45">
        <f>IFERROR(IF(INDEX(J!$A$1:$ZZ$200,MATCH($A40,J!$A$1:$A$200,0),MATCH(U$8,J!$A$1:$ZZ$1,0))&lt;&gt;"",INDEX(J!$A$1:$ZZ$200,MATCH($A40,J!$A$1:$A$200,0),MATCH(U$8,J!$A$1:$ZZ$1,0)),""),"")</f>
        <v>10.201942740286295</v>
      </c>
    </row>
    <row r="41" spans="1:21">
      <c r="A41" s="43">
        <f t="shared" si="0"/>
        <v>2000</v>
      </c>
      <c r="B41" s="44">
        <f>IFERROR(IF(INDEX(J!$A$1:$ZZ$200,MATCH($A41,J!$A$1:$A$200,0),MATCH(B$8,J!$A$1:$ZZ$1,0))&lt;&gt;"",INDEX(J!$A$1:$ZZ$200,MATCH($A41,J!$A$1:$A$200,0),MATCH(B$8,J!$A$1:$ZZ$1,0)),""),"")</f>
        <v>2486.8567753377279</v>
      </c>
      <c r="C41" s="45">
        <f>IFERROR(IF(INDEX(J!$A$1:$ZZ$200,MATCH($A41,J!$A$1:$A$200,0),MATCH(C$8,J!$A$1:$ZZ$1,0))&lt;&gt;"",INDEX(J!$A$1:$ZZ$200,MATCH($A41,J!$A$1:$A$200,0),MATCH(C$8,J!$A$1:$ZZ$1,0)),""),"")</f>
        <v>30.526323588284324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1.345313173149397</v>
      </c>
      <c r="G41" s="45">
        <f>IFERROR(IF(INDEX(J!$A$1:$ZZ$200,MATCH($A41,J!$A$1:$A$200,0),MATCH(G$8,J!$A$1:$ZZ$1,0))&lt;&gt;"",INDEX(J!$A$1:$ZZ$200,MATCH($A41,J!$A$1:$A$200,0),MATCH(G$8,J!$A$1:$ZZ$1,0)),""),"")</f>
        <v>0.8354939943027534</v>
      </c>
      <c r="H41" s="45">
        <f>IFERROR(IF(INDEX(J!$A$1:$ZZ$200,MATCH($A41,J!$A$1:$A$200,0),MATCH(H$8,J!$A$1:$ZZ$1,0))&lt;&gt;"",INDEX(J!$A$1:$ZZ$200,MATCH($A41,J!$A$1:$A$200,0),MATCH(H$8,J!$A$1:$ZZ$1,0)),""),"")</f>
        <v>-0.54390474750354989</v>
      </c>
      <c r="I41" s="45">
        <f>IFERROR(IF(INDEX(J!$A$1:$ZZ$200,MATCH($A41,J!$A$1:$A$200,0),MATCH(I$8,J!$A$1:$ZZ$1,0))&lt;&gt;"",INDEX(J!$A$1:$ZZ$200,MATCH($A41,J!$A$1:$A$200,0),MATCH(I$8,J!$A$1:$ZZ$1,0)),""),"")</f>
        <v>1.0105442306948531</v>
      </c>
      <c r="J41" s="45">
        <f>IFERROR(IF(INDEX(J!$A$1:$ZZ$200,MATCH($A41,J!$A$1:$A$200,0),MATCH(J$8,J!$A$1:$ZZ$1,0))&lt;&gt;"",INDEX(J!$A$1:$ZZ$200,MATCH($A41,J!$A$1:$A$200,0),MATCH(J$8,J!$A$1:$ZZ$1,0)),""),"")</f>
        <v>4.31796956553403E-2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4.2793038959949996</v>
      </c>
      <c r="N41" s="45">
        <f>IFERROR(IF(INDEX(J!$A$1:$ZZ$200,MATCH($A41,J!$A$1:$A$200,0),MATCH(N$8,J!$A$1:$ZZ$1,0))&lt;&gt;"",INDEX(J!$A$1:$ZZ$200,MATCH($A41,J!$A$1:$A$200,0),MATCH(N$8,J!$A$1:$ZZ$1,0)),""),"")</f>
        <v>1.5531064488611288</v>
      </c>
      <c r="O41" s="45">
        <f>IFERROR(IF(INDEX(J!$A$1:$ZZ$200,MATCH($A41,J!$A$1:$A$200,0),MATCH(O$8,J!$A$1:$ZZ$1,0))&lt;&gt;"",INDEX(J!$A$1:$ZZ$200,MATCH($A41,J!$A$1:$A$200,0),MATCH(O$8,J!$A$1:$ZZ$1,0)),""),"")</f>
        <v>2.7261974471338704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9.1229297685825443</v>
      </c>
      <c r="S41" s="45">
        <f>IFERROR(IF(INDEX(J!$A$1:$ZZ$200,MATCH($A41,J!$A$1:$A$200,0),MATCH(S$8,J!$A$1:$ZZ$1,0))&lt;&gt;"",INDEX(J!$A$1:$ZZ$200,MATCH($A41,J!$A$1:$A$200,0),MATCH(S$8,J!$A$1:$ZZ$1,0)),""),"")</f>
        <v>63.331059772956934</v>
      </c>
      <c r="T41" s="45">
        <f>IFERROR(IF(INDEX(J!$A$1:$ZZ$200,MATCH($A41,J!$A$1:$A$200,0),MATCH(T$8,J!$A$1:$ZZ$1,0))&lt;&gt;"",INDEX(J!$A$1:$ZZ$200,MATCH($A41,J!$A$1:$A$200,0),MATCH(T$8,J!$A$1:$ZZ$1,0)),""),"")</f>
        <v>29.356459361057414</v>
      </c>
      <c r="U41" s="45">
        <f>IFERROR(IF(INDEX(J!$A$1:$ZZ$200,MATCH($A41,J!$A$1:$A$200,0),MATCH(U$8,J!$A$1:$ZZ$1,0))&lt;&gt;"",INDEX(J!$A$1:$ZZ$200,MATCH($A41,J!$A$1:$A$200,0),MATCH(U$8,J!$A$1:$ZZ$1,0)),""),"")</f>
        <v>10.039778839658755</v>
      </c>
    </row>
    <row r="42" spans="1:21">
      <c r="A42" s="43">
        <f t="shared" si="0"/>
        <v>2001</v>
      </c>
      <c r="B42" s="44">
        <f>IFERROR(IF(INDEX(J!$A$1:$ZZ$200,MATCH($A42,J!$A$1:$A$200,0),MATCH(B$8,J!$A$1:$ZZ$1,0))&lt;&gt;"",INDEX(J!$A$1:$ZZ$200,MATCH($A42,J!$A$1:$A$200,0),MATCH(B$8,J!$A$1:$ZZ$1,0)),""),"")</f>
        <v>2528.0633676670323</v>
      </c>
      <c r="C42" s="45">
        <f>IFERROR(IF(INDEX(J!$A$1:$ZZ$200,MATCH($A42,J!$A$1:$A$200,0),MATCH(C$8,J!$A$1:$ZZ$1,0))&lt;&gt;"",INDEX(J!$A$1:$ZZ$200,MATCH($A42,J!$A$1:$A$200,0),MATCH(C$8,J!$A$1:$ZZ$1,0)),""),"")</f>
        <v>30.993107144740264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1.8717923127643912</v>
      </c>
      <c r="G42" s="45">
        <f>IFERROR(IF(INDEX(J!$A$1:$ZZ$200,MATCH($A42,J!$A$1:$A$200,0),MATCH(G$8,J!$A$1:$ZZ$1,0))&lt;&gt;"",INDEX(J!$A$1:$ZZ$200,MATCH($A42,J!$A$1:$A$200,0),MATCH(G$8,J!$A$1:$ZZ$1,0)),""),"")</f>
        <v>0.78892909729653893</v>
      </c>
      <c r="H42" s="45">
        <f>IFERROR(IF(INDEX(J!$A$1:$ZZ$200,MATCH($A42,J!$A$1:$A$200,0),MATCH(H$8,J!$A$1:$ZZ$1,0))&lt;&gt;"",INDEX(J!$A$1:$ZZ$200,MATCH($A42,J!$A$1:$A$200,0),MATCH(H$8,J!$A$1:$ZZ$1,0)),""),"")</f>
        <v>9.211827216922297E-2</v>
      </c>
      <c r="I42" s="45">
        <f>IFERROR(IF(INDEX(J!$A$1:$ZZ$200,MATCH($A42,J!$A$1:$A$200,0),MATCH(I$8,J!$A$1:$ZZ$1,0))&lt;&gt;"",INDEX(J!$A$1:$ZZ$200,MATCH($A42,J!$A$1:$A$200,0),MATCH(I$8,J!$A$1:$ZZ$1,0)),""),"")</f>
        <v>0.93603142687740037</v>
      </c>
      <c r="J42" s="45">
        <f>IFERROR(IF(INDEX(J!$A$1:$ZZ$200,MATCH($A42,J!$A$1:$A$200,0),MATCH(J$8,J!$A$1:$ZZ$1,0))&lt;&gt;"",INDEX(J!$A$1:$ZZ$200,MATCH($A42,J!$A$1:$A$200,0),MATCH(J$8,J!$A$1:$ZZ$1,0)),""),"")</f>
        <v>5.471351642122891E-2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4.4164837051601165</v>
      </c>
      <c r="N42" s="45">
        <f>IFERROR(IF(INDEX(J!$A$1:$ZZ$200,MATCH($A42,J!$A$1:$A$200,0),MATCH(N$8,J!$A$1:$ZZ$1,0))&lt;&gt;"",INDEX(J!$A$1:$ZZ$200,MATCH($A42,J!$A$1:$A$200,0),MATCH(N$8,J!$A$1:$ZZ$1,0)),""),"")</f>
        <v>2.1234710808009973</v>
      </c>
      <c r="O42" s="45">
        <f>IFERROR(IF(INDEX(J!$A$1:$ZZ$200,MATCH($A42,J!$A$1:$A$200,0),MATCH(O$8,J!$A$1:$ZZ$1,0))&lt;&gt;"",INDEX(J!$A$1:$ZZ$200,MATCH($A42,J!$A$1:$A$200,0),MATCH(O$8,J!$A$1:$ZZ$1,0)),""),"")</f>
        <v>2.2930126243591191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9.1789488246660955</v>
      </c>
      <c r="S42" s="45">
        <f>IFERROR(IF(INDEX(J!$A$1:$ZZ$200,MATCH($A42,J!$A$1:$A$200,0),MATCH(S$8,J!$A$1:$ZZ$1,0))&lt;&gt;"",INDEX(J!$A$1:$ZZ$200,MATCH($A42,J!$A$1:$A$200,0),MATCH(S$8,J!$A$1:$ZZ$1,0)),""),"")</f>
        <v>63.371431652253321</v>
      </c>
      <c r="T42" s="45">
        <f>IFERROR(IF(INDEX(J!$A$1:$ZZ$200,MATCH($A42,J!$A$1:$A$200,0),MATCH(T$8,J!$A$1:$ZZ$1,0))&lt;&gt;"",INDEX(J!$A$1:$ZZ$200,MATCH($A42,J!$A$1:$A$200,0),MATCH(T$8,J!$A$1:$ZZ$1,0)),""),"")</f>
        <v>29.738218645570484</v>
      </c>
      <c r="U42" s="45">
        <f>IFERROR(IF(INDEX(J!$A$1:$ZZ$200,MATCH($A42,J!$A$1:$A$200,0),MATCH(U$8,J!$A$1:$ZZ$1,0))&lt;&gt;"",INDEX(J!$A$1:$ZZ$200,MATCH($A42,J!$A$1:$A$200,0),MATCH(U$8,J!$A$1:$ZZ$1,0)),""),"")</f>
        <v>10.103113474999372</v>
      </c>
    </row>
    <row r="43" spans="1:21">
      <c r="A43" s="43">
        <f t="shared" si="0"/>
        <v>2002</v>
      </c>
      <c r="B43" s="44">
        <f>IFERROR(IF(INDEX(J!$A$1:$ZZ$200,MATCH($A43,J!$A$1:$A$200,0),MATCH(B$8,J!$A$1:$ZZ$1,0))&lt;&gt;"",INDEX(J!$A$1:$ZZ$200,MATCH($A43,J!$A$1:$A$200,0),MATCH(B$8,J!$A$1:$ZZ$1,0)),""),"")</f>
        <v>2566.7867426921675</v>
      </c>
      <c r="C43" s="45">
        <f>IFERROR(IF(INDEX(J!$A$1:$ZZ$200,MATCH($A43,J!$A$1:$A$200,0),MATCH(C$8,J!$A$1:$ZZ$1,0))&lt;&gt;"",INDEX(J!$A$1:$ZZ$200,MATCH($A43,J!$A$1:$A$200,0),MATCH(C$8,J!$A$1:$ZZ$1,0)),""),"")</f>
        <v>31.460276228390128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1.7385011143169433</v>
      </c>
      <c r="G43" s="45">
        <f>IFERROR(IF(INDEX(J!$A$1:$ZZ$200,MATCH($A43,J!$A$1:$A$200,0),MATCH(G$8,J!$A$1:$ZZ$1,0))&lt;&gt;"",INDEX(J!$A$1:$ZZ$200,MATCH($A43,J!$A$1:$A$200,0),MATCH(G$8,J!$A$1:$ZZ$1,0)),""),"")</f>
        <v>0.64088674556830838</v>
      </c>
      <c r="H43" s="45">
        <f>IFERROR(IF(INDEX(J!$A$1:$ZZ$200,MATCH($A43,J!$A$1:$A$200,0),MATCH(H$8,J!$A$1:$ZZ$1,0))&lt;&gt;"",INDEX(J!$A$1:$ZZ$200,MATCH($A43,J!$A$1:$A$200,0),MATCH(H$8,J!$A$1:$ZZ$1,0)),""),"")</f>
        <v>0.16700497330405689</v>
      </c>
      <c r="I43" s="45">
        <f>IFERROR(IF(INDEX(J!$A$1:$ZZ$200,MATCH($A43,J!$A$1:$A$200,0),MATCH(I$8,J!$A$1:$ZZ$1,0))&lt;&gt;"",INDEX(J!$A$1:$ZZ$200,MATCH($A43,J!$A$1:$A$200,0),MATCH(I$8,J!$A$1:$ZZ$1,0)),""),"")</f>
        <v>0.86573362015005262</v>
      </c>
      <c r="J43" s="45">
        <f>IFERROR(IF(INDEX(J!$A$1:$ZZ$200,MATCH($A43,J!$A$1:$A$200,0),MATCH(J$8,J!$A$1:$ZZ$1,0))&lt;&gt;"",INDEX(J!$A$1:$ZZ$200,MATCH($A43,J!$A$1:$A$200,0),MATCH(J$8,J!$A$1:$ZZ$1,0)),""),"")</f>
        <v>6.4875775294525262E-2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2.761345674401416</v>
      </c>
      <c r="N43" s="45">
        <f>IFERROR(IF(INDEX(J!$A$1:$ZZ$200,MATCH($A43,J!$A$1:$A$200,0),MATCH(N$8,J!$A$1:$ZZ$1,0))&lt;&gt;"",INDEX(J!$A$1:$ZZ$200,MATCH($A43,J!$A$1:$A$200,0),MATCH(N$8,J!$A$1:$ZZ$1,0)),""),"")</f>
        <v>1.7635371477575961</v>
      </c>
      <c r="O43" s="45">
        <f>IFERROR(IF(INDEX(J!$A$1:$ZZ$200,MATCH($A43,J!$A$1:$A$200,0),MATCH(O$8,J!$A$1:$ZZ$1,0))&lt;&gt;"",INDEX(J!$A$1:$ZZ$200,MATCH($A43,J!$A$1:$A$200,0),MATCH(O$8,J!$A$1:$ZZ$1,0)),""),"")</f>
        <v>0.9978085266438198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9.1927572267888262</v>
      </c>
      <c r="S43" s="45">
        <f>IFERROR(IF(INDEX(J!$A$1:$ZZ$200,MATCH($A43,J!$A$1:$A$200,0),MATCH(S$8,J!$A$1:$ZZ$1,0))&lt;&gt;"",INDEX(J!$A$1:$ZZ$200,MATCH($A43,J!$A$1:$A$200,0),MATCH(S$8,J!$A$1:$ZZ$1,0)),""),"")</f>
        <v>63.575972127033886</v>
      </c>
      <c r="T43" s="45">
        <f>IFERROR(IF(INDEX(J!$A$1:$ZZ$200,MATCH($A43,J!$A$1:$A$200,0),MATCH(T$8,J!$A$1:$ZZ$1,0))&lt;&gt;"",INDEX(J!$A$1:$ZZ$200,MATCH($A43,J!$A$1:$A$200,0),MATCH(T$8,J!$A$1:$ZZ$1,0)),""),"")</f>
        <v>30.432725335578247</v>
      </c>
      <c r="U43" s="45">
        <f>IFERROR(IF(INDEX(J!$A$1:$ZZ$200,MATCH($A43,J!$A$1:$A$200,0),MATCH(U$8,J!$A$1:$ZZ$1,0))&lt;&gt;"",INDEX(J!$A$1:$ZZ$200,MATCH($A43,J!$A$1:$A$200,0),MATCH(U$8,J!$A$1:$ZZ$1,0)),""),"")</f>
        <v>10.240508243836031</v>
      </c>
    </row>
    <row r="44" spans="1:21">
      <c r="A44" s="43">
        <f t="shared" si="0"/>
        <v>2003</v>
      </c>
      <c r="B44" s="44">
        <f>IFERROR(IF(INDEX(J!$A$1:$ZZ$200,MATCH($A44,J!$A$1:$A$200,0),MATCH(B$8,J!$A$1:$ZZ$1,0))&lt;&gt;"",INDEX(J!$A$1:$ZZ$200,MATCH($A44,J!$A$1:$A$200,0),MATCH(B$8,J!$A$1:$ZZ$1,0)),""),"")</f>
        <v>2601.9081442364982</v>
      </c>
      <c r="C44" s="45">
        <f>IFERROR(IF(INDEX(J!$A$1:$ZZ$200,MATCH($A44,J!$A$1:$A$200,0),MATCH(C$8,J!$A$1:$ZZ$1,0))&lt;&gt;"",INDEX(J!$A$1:$ZZ$200,MATCH($A44,J!$A$1:$A$200,0),MATCH(C$8,J!$A$1:$ZZ$1,0)),""),"")</f>
        <v>31.921635779244678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1.6129929678233692</v>
      </c>
      <c r="G44" s="45">
        <f>IFERROR(IF(INDEX(J!$A$1:$ZZ$200,MATCH($A44,J!$A$1:$A$200,0),MATCH(G$8,J!$A$1:$ZZ$1,0))&lt;&gt;"",INDEX(J!$A$1:$ZZ$200,MATCH($A44,J!$A$1:$A$200,0),MATCH(G$8,J!$A$1:$ZZ$1,0)),""),"")</f>
        <v>0.5115168238935206</v>
      </c>
      <c r="H44" s="45">
        <f>IFERROR(IF(INDEX(J!$A$1:$ZZ$200,MATCH($A44,J!$A$1:$A$200,0),MATCH(H$8,J!$A$1:$ZZ$1,0))&lt;&gt;"",INDEX(J!$A$1:$ZZ$200,MATCH($A44,J!$A$1:$A$200,0),MATCH(H$8,J!$A$1:$ZZ$1,0)),""),"")</f>
        <v>0.23125715904190841</v>
      </c>
      <c r="I44" s="45">
        <f>IFERROR(IF(INDEX(J!$A$1:$ZZ$200,MATCH($A44,J!$A$1:$A$200,0),MATCH(I$8,J!$A$1:$ZZ$1,0))&lt;&gt;"",INDEX(J!$A$1:$ZZ$200,MATCH($A44,J!$A$1:$A$200,0),MATCH(I$8,J!$A$1:$ZZ$1,0)),""),"")</f>
        <v>0.79705996780397181</v>
      </c>
      <c r="J44" s="45">
        <f>IFERROR(IF(INDEX(J!$A$1:$ZZ$200,MATCH($A44,J!$A$1:$A$200,0),MATCH(J$8,J!$A$1:$ZZ$1,0))&lt;&gt;"",INDEX(J!$A$1:$ZZ$200,MATCH($A44,J!$A$1:$A$200,0),MATCH(J$8,J!$A$1:$ZZ$1,0)),""),"")</f>
        <v>7.3159017083968436E-2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0.70455042783821886</v>
      </c>
      <c r="N44" s="45">
        <f>IFERROR(IF(INDEX(J!$A$1:$ZZ$200,MATCH($A44,J!$A$1:$A$200,0),MATCH(N$8,J!$A$1:$ZZ$1,0))&lt;&gt;"",INDEX(J!$A$1:$ZZ$200,MATCH($A44,J!$A$1:$A$200,0),MATCH(N$8,J!$A$1:$ZZ$1,0)),""),"")</f>
        <v>0.60719220426793963</v>
      </c>
      <c r="O44" s="45">
        <f>IFERROR(IF(INDEX(J!$A$1:$ZZ$200,MATCH($A44,J!$A$1:$A$200,0),MATCH(O$8,J!$A$1:$ZZ$1,0))&lt;&gt;"",INDEX(J!$A$1:$ZZ$200,MATCH($A44,J!$A$1:$A$200,0),MATCH(O$8,J!$A$1:$ZZ$1,0)),""),"")</f>
        <v>9.7358223570279234E-2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9.1854722685057943</v>
      </c>
      <c r="S44" s="45">
        <f>IFERROR(IF(INDEX(J!$A$1:$ZZ$200,MATCH($A44,J!$A$1:$A$200,0),MATCH(S$8,J!$A$1:$ZZ$1,0))&lt;&gt;"",INDEX(J!$A$1:$ZZ$200,MATCH($A44,J!$A$1:$A$200,0),MATCH(S$8,J!$A$1:$ZZ$1,0)),""),"")</f>
        <v>63.805004386440331</v>
      </c>
      <c r="T44" s="45">
        <f>IFERROR(IF(INDEX(J!$A$1:$ZZ$200,MATCH($A44,J!$A$1:$A$200,0),MATCH(T$8,J!$A$1:$ZZ$1,0))&lt;&gt;"",INDEX(J!$A$1:$ZZ$200,MATCH($A44,J!$A$1:$A$200,0),MATCH(T$8,J!$A$1:$ZZ$1,0)),""),"")</f>
        <v>31.304578992157072</v>
      </c>
      <c r="U44" s="45">
        <f>IFERROR(IF(INDEX(J!$A$1:$ZZ$200,MATCH($A44,J!$A$1:$A$200,0),MATCH(U$8,J!$A$1:$ZZ$1,0))&lt;&gt;"",INDEX(J!$A$1:$ZZ$200,MATCH($A44,J!$A$1:$A$200,0),MATCH(U$8,J!$A$1:$ZZ$1,0)),""),"")</f>
        <v>10.535973698294978</v>
      </c>
    </row>
    <row r="45" spans="1:21">
      <c r="A45" s="43">
        <f t="shared" si="0"/>
        <v>2004</v>
      </c>
      <c r="B45" s="44">
        <f>IFERROR(IF(INDEX(J!$A$1:$ZZ$200,MATCH($A45,J!$A$1:$A$200,0),MATCH(B$8,J!$A$1:$ZZ$1,0))&lt;&gt;"",INDEX(J!$A$1:$ZZ$200,MATCH($A45,J!$A$1:$A$200,0),MATCH(B$8,J!$A$1:$ZZ$1,0)),""),"")</f>
        <v>2632.1610557308727</v>
      </c>
      <c r="C45" s="45">
        <f>IFERROR(IF(INDEX(J!$A$1:$ZZ$200,MATCH($A45,J!$A$1:$A$200,0),MATCH(C$8,J!$A$1:$ZZ$1,0))&lt;&gt;"",INDEX(J!$A$1:$ZZ$200,MATCH($A45,J!$A$1:$A$200,0),MATCH(C$8,J!$A$1:$ZZ$1,0)),""),"")</f>
        <v>32.334667503879466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1.4580376909843871</v>
      </c>
      <c r="G45" s="45">
        <f>IFERROR(IF(INDEX(J!$A$1:$ZZ$200,MATCH($A45,J!$A$1:$A$200,0),MATCH(G$8,J!$A$1:$ZZ$1,0))&lt;&gt;"",INDEX(J!$A$1:$ZZ$200,MATCH($A45,J!$A$1:$A$200,0),MATCH(G$8,J!$A$1:$ZZ$1,0)),""),"")</f>
        <v>0.46125956970777288</v>
      </c>
      <c r="H45" s="45">
        <f>IFERROR(IF(INDEX(J!$A$1:$ZZ$200,MATCH($A45,J!$A$1:$A$200,0),MATCH(H$8,J!$A$1:$ZZ$1,0))&lt;&gt;"",INDEX(J!$A$1:$ZZ$200,MATCH($A45,J!$A$1:$A$200,0),MATCH(H$8,J!$A$1:$ZZ$1,0)),""),"")</f>
        <v>0.19323950390378758</v>
      </c>
      <c r="I45" s="45">
        <f>IFERROR(IF(INDEX(J!$A$1:$ZZ$200,MATCH($A45,J!$A$1:$A$200,0),MATCH(I$8,J!$A$1:$ZZ$1,0))&lt;&gt;"",INDEX(J!$A$1:$ZZ$200,MATCH($A45,J!$A$1:$A$200,0),MATCH(I$8,J!$A$1:$ZZ$1,0)),""),"")</f>
        <v>0.72397537558344416</v>
      </c>
      <c r="J45" s="45">
        <f>IFERROR(IF(INDEX(J!$A$1:$ZZ$200,MATCH($A45,J!$A$1:$A$200,0),MATCH(J$8,J!$A$1:$ZZ$1,0))&lt;&gt;"",INDEX(J!$A$1:$ZZ$200,MATCH($A45,J!$A$1:$A$200,0),MATCH(J$8,J!$A$1:$ZZ$1,0)),""),"")</f>
        <v>7.9563241789382566E-2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0.75060266527432706</v>
      </c>
      <c r="N45" s="45">
        <f>IFERROR(IF(INDEX(J!$A$1:$ZZ$200,MATCH($A45,J!$A$1:$A$200,0),MATCH(N$8,J!$A$1:$ZZ$1,0))&lt;&gt;"",INDEX(J!$A$1:$ZZ$200,MATCH($A45,J!$A$1:$A$200,0),MATCH(N$8,J!$A$1:$ZZ$1,0)),""),"")</f>
        <v>0.66044351884129759</v>
      </c>
      <c r="O45" s="45">
        <f>IFERROR(IF(INDEX(J!$A$1:$ZZ$200,MATCH($A45,J!$A$1:$A$200,0),MATCH(O$8,J!$A$1:$ZZ$1,0))&lt;&gt;"",INDEX(J!$A$1:$ZZ$200,MATCH($A45,J!$A$1:$A$200,0),MATCH(O$8,J!$A$1:$ZZ$1,0)),""),"")</f>
        <v>9.0159146433029483E-2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9.1252192302501598</v>
      </c>
      <c r="S45" s="45">
        <f>IFERROR(IF(INDEX(J!$A$1:$ZZ$200,MATCH($A45,J!$A$1:$A$200,0),MATCH(S$8,J!$A$1:$ZZ$1,0))&lt;&gt;"",INDEX(J!$A$1:$ZZ$200,MATCH($A45,J!$A$1:$A$200,0),MATCH(S$8,J!$A$1:$ZZ$1,0)),""),"")</f>
        <v>64.076196756517874</v>
      </c>
      <c r="T45" s="45">
        <f>IFERROR(IF(INDEX(J!$A$1:$ZZ$200,MATCH($A45,J!$A$1:$A$200,0),MATCH(T$8,J!$A$1:$ZZ$1,0))&lt;&gt;"",INDEX(J!$A$1:$ZZ$200,MATCH($A45,J!$A$1:$A$200,0),MATCH(T$8,J!$A$1:$ZZ$1,0)),""),"")</f>
        <v>32.756787160753667</v>
      </c>
      <c r="U45" s="45">
        <f>IFERROR(IF(INDEX(J!$A$1:$ZZ$200,MATCH($A45,J!$A$1:$A$200,0),MATCH(U$8,J!$A$1:$ZZ$1,0))&lt;&gt;"",INDEX(J!$A$1:$ZZ$200,MATCH($A45,J!$A$1:$A$200,0),MATCH(U$8,J!$A$1:$ZZ$1,0)),""),"")</f>
        <v>10.825161323103501</v>
      </c>
    </row>
    <row r="46" spans="1:21">
      <c r="A46" s="43">
        <f t="shared" si="0"/>
        <v>2005</v>
      </c>
      <c r="B46" s="44">
        <f>IFERROR(IF(INDEX(J!$A$1:$ZZ$200,MATCH($A46,J!$A$1:$A$200,0),MATCH(B$8,J!$A$1:$ZZ$1,0))&lt;&gt;"",INDEX(J!$A$1:$ZZ$200,MATCH($A46,J!$A$1:$A$200,0),MATCH(B$8,J!$A$1:$ZZ$1,0)),""),"")</f>
        <v>2676.2860762642595</v>
      </c>
      <c r="C46" s="45">
        <f>IFERROR(IF(INDEX(J!$A$1:$ZZ$200,MATCH($A46,J!$A$1:$A$200,0),MATCH(C$8,J!$A$1:$ZZ$1,0))&lt;&gt;"",INDEX(J!$A$1:$ZZ$200,MATCH($A46,J!$A$1:$A$200,0),MATCH(C$8,J!$A$1:$ZZ$1,0)),""),"")</f>
        <v>32.930944574165331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1.9694551245726286</v>
      </c>
      <c r="G46" s="45">
        <f>IFERROR(IF(INDEX(J!$A$1:$ZZ$200,MATCH($A46,J!$A$1:$A$200,0),MATCH(G$8,J!$A$1:$ZZ$1,0))&lt;&gt;"",INDEX(J!$A$1:$ZZ$200,MATCH($A46,J!$A$1:$A$200,0),MATCH(G$8,J!$A$1:$ZZ$1,0)),""),"")</f>
        <v>0.43982060555452318</v>
      </c>
      <c r="H46" s="45">
        <f>IFERROR(IF(INDEX(J!$A$1:$ZZ$200,MATCH($A46,J!$A$1:$A$200,0),MATCH(H$8,J!$A$1:$ZZ$1,0))&lt;&gt;"",INDEX(J!$A$1:$ZZ$200,MATCH($A46,J!$A$1:$A$200,0),MATCH(H$8,J!$A$1:$ZZ$1,0)),""),"")</f>
        <v>0.78226424593138022</v>
      </c>
      <c r="I46" s="45">
        <f>IFERROR(IF(INDEX(J!$A$1:$ZZ$200,MATCH($A46,J!$A$1:$A$200,0),MATCH(I$8,J!$A$1:$ZZ$1,0))&lt;&gt;"",INDEX(J!$A$1:$ZZ$200,MATCH($A46,J!$A$1:$A$200,0),MATCH(I$8,J!$A$1:$ZZ$1,0)),""),"")</f>
        <v>0.66328182367581123</v>
      </c>
      <c r="J46" s="45">
        <f>IFERROR(IF(INDEX(J!$A$1:$ZZ$200,MATCH($A46,J!$A$1:$A$200,0),MATCH(J$8,J!$A$1:$ZZ$1,0))&lt;&gt;"",INDEX(J!$A$1:$ZZ$200,MATCH($A46,J!$A$1:$A$200,0),MATCH(J$8,J!$A$1:$ZZ$1,0)),""),"")</f>
        <v>8.4088449410914201E-2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-0.11048089946663731</v>
      </c>
      <c r="N46" s="45">
        <f>IFERROR(IF(INDEX(J!$A$1:$ZZ$200,MATCH($A46,J!$A$1:$A$200,0),MATCH(N$8,J!$A$1:$ZZ$1,0))&lt;&gt;"",INDEX(J!$A$1:$ZZ$200,MATCH($A46,J!$A$1:$A$200,0),MATCH(N$8,J!$A$1:$ZZ$1,0)),""),"")</f>
        <v>-0.20326465466312149</v>
      </c>
      <c r="O46" s="45">
        <f>IFERROR(IF(INDEX(J!$A$1:$ZZ$200,MATCH($A46,J!$A$1:$A$200,0),MATCH(O$8,J!$A$1:$ZZ$1,0))&lt;&gt;"",INDEX(J!$A$1:$ZZ$200,MATCH($A46,J!$A$1:$A$200,0),MATCH(O$8,J!$A$1:$ZZ$1,0)),""),"")</f>
        <v>9.2783755196484186E-2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8.9542258577062128</v>
      </c>
      <c r="S46" s="45">
        <f>IFERROR(IF(INDEX(J!$A$1:$ZZ$200,MATCH($A46,J!$A$1:$A$200,0),MATCH(S$8,J!$A$1:$ZZ$1,0))&lt;&gt;"",INDEX(J!$A$1:$ZZ$200,MATCH($A46,J!$A$1:$A$200,0),MATCH(S$8,J!$A$1:$ZZ$1,0)),""),"")</f>
        <v>64.605154416452422</v>
      </c>
      <c r="T46" s="45">
        <f>IFERROR(IF(INDEX(J!$A$1:$ZZ$200,MATCH($A46,J!$A$1:$A$200,0),MATCH(T$8,J!$A$1:$ZZ$1,0))&lt;&gt;"",INDEX(J!$A$1:$ZZ$200,MATCH($A46,J!$A$1:$A$200,0),MATCH(T$8,J!$A$1:$ZZ$1,0)),""),"")</f>
        <v>33.578082352354592</v>
      </c>
      <c r="U46" s="45">
        <f>IFERROR(IF(INDEX(J!$A$1:$ZZ$200,MATCH($A46,J!$A$1:$A$200,0),MATCH(U$8,J!$A$1:$ZZ$1,0))&lt;&gt;"",INDEX(J!$A$1:$ZZ$200,MATCH($A46,J!$A$1:$A$200,0),MATCH(U$8,J!$A$1:$ZZ$1,0)),""),"")</f>
        <v>11.144463381750654</v>
      </c>
    </row>
    <row r="47" spans="1:21">
      <c r="A47" s="43">
        <f t="shared" si="0"/>
        <v>2006</v>
      </c>
      <c r="B47" s="44">
        <f>IFERROR(IF(INDEX(J!$A$1:$ZZ$200,MATCH($A47,J!$A$1:$A$200,0),MATCH(B$8,J!$A$1:$ZZ$1,0))&lt;&gt;"",INDEX(J!$A$1:$ZZ$200,MATCH($A47,J!$A$1:$A$200,0),MATCH(B$8,J!$A$1:$ZZ$1,0)),""),"")</f>
        <v>2722.405712473223</v>
      </c>
      <c r="C47" s="45">
        <f>IFERROR(IF(INDEX(J!$A$1:$ZZ$200,MATCH($A47,J!$A$1:$A$200,0),MATCH(C$8,J!$A$1:$ZZ$1,0))&lt;&gt;"",INDEX(J!$A$1:$ZZ$200,MATCH($A47,J!$A$1:$A$200,0),MATCH(C$8,J!$A$1:$ZZ$1,0)),""),"")</f>
        <v>33.578177965760979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2.0224975539546048</v>
      </c>
      <c r="G47" s="45">
        <f>IFERROR(IF(INDEX(J!$A$1:$ZZ$200,MATCH($A47,J!$A$1:$A$200,0),MATCH(G$8,J!$A$1:$ZZ$1,0))&lt;&gt;"",INDEX(J!$A$1:$ZZ$200,MATCH($A47,J!$A$1:$A$200,0),MATCH(G$8,J!$A$1:$ZZ$1,0)),""),"")</f>
        <v>0.48462253394556887</v>
      </c>
      <c r="H47" s="45">
        <f>IFERROR(IF(INDEX(J!$A$1:$ZZ$200,MATCH($A47,J!$A$1:$A$200,0),MATCH(H$8,J!$A$1:$ZZ$1,0))&lt;&gt;"",INDEX(J!$A$1:$ZZ$200,MATCH($A47,J!$A$1:$A$200,0),MATCH(H$8,J!$A$1:$ZZ$1,0)),""),"")</f>
        <v>0.83540056624727499</v>
      </c>
      <c r="I47" s="45">
        <f>IFERROR(IF(INDEX(J!$A$1:$ZZ$200,MATCH($A47,J!$A$1:$A$200,0),MATCH(I$8,J!$A$1:$ZZ$1,0))&lt;&gt;"",INDEX(J!$A$1:$ZZ$200,MATCH($A47,J!$A$1:$A$200,0),MATCH(I$8,J!$A$1:$ZZ$1,0)),""),"")</f>
        <v>0.61436825192082545</v>
      </c>
      <c r="J47" s="45">
        <f>IFERROR(IF(INDEX(J!$A$1:$ZZ$200,MATCH($A47,J!$A$1:$A$200,0),MATCH(J$8,J!$A$1:$ZZ$1,0))&lt;&gt;"",INDEX(J!$A$1:$ZZ$200,MATCH($A47,J!$A$1:$A$200,0),MATCH(J$8,J!$A$1:$ZZ$1,0)),""),"")</f>
        <v>8.8106201840935761E-2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2.0025719917274372</v>
      </c>
      <c r="N47" s="45">
        <f>IFERROR(IF(INDEX(J!$A$1:$ZZ$200,MATCH($A47,J!$A$1:$A$200,0),MATCH(N$8,J!$A$1:$ZZ$1,0))&lt;&gt;"",INDEX(J!$A$1:$ZZ$200,MATCH($A47,J!$A$1:$A$200,0),MATCH(N$8,J!$A$1:$ZZ$1,0)),""),"")</f>
        <v>7.9430477564322713E-2</v>
      </c>
      <c r="O47" s="45">
        <f>IFERROR(IF(INDEX(J!$A$1:$ZZ$200,MATCH($A47,J!$A$1:$A$200,0),MATCH(O$8,J!$A$1:$ZZ$1,0))&lt;&gt;"",INDEX(J!$A$1:$ZZ$200,MATCH($A47,J!$A$1:$A$200,0),MATCH(O$8,J!$A$1:$ZZ$1,0)),""),"")</f>
        <v>1.9231415141631145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8.6585566762392396</v>
      </c>
      <c r="S47" s="45">
        <f>IFERROR(IF(INDEX(J!$A$1:$ZZ$200,MATCH($A47,J!$A$1:$A$200,0),MATCH(S$8,J!$A$1:$ZZ$1,0))&lt;&gt;"",INDEX(J!$A$1:$ZZ$200,MATCH($A47,J!$A$1:$A$200,0),MATCH(S$8,J!$A$1:$ZZ$1,0)),""),"")</f>
        <v>65.105553446901567</v>
      </c>
      <c r="T47" s="45">
        <f>IFERROR(IF(INDEX(J!$A$1:$ZZ$200,MATCH($A47,J!$A$1:$A$200,0),MATCH(T$8,J!$A$1:$ZZ$1,0))&lt;&gt;"",INDEX(J!$A$1:$ZZ$200,MATCH($A47,J!$A$1:$A$200,0),MATCH(T$8,J!$A$1:$ZZ$1,0)),""),"")</f>
        <v>33.968668599027311</v>
      </c>
      <c r="U47" s="45">
        <f>IFERROR(IF(INDEX(J!$A$1:$ZZ$200,MATCH($A47,J!$A$1:$A$200,0),MATCH(U$8,J!$A$1:$ZZ$1,0))&lt;&gt;"",INDEX(J!$A$1:$ZZ$200,MATCH($A47,J!$A$1:$A$200,0),MATCH(U$8,J!$A$1:$ZZ$1,0)),""),"")</f>
        <v>11.203434777118323</v>
      </c>
    </row>
    <row r="48" spans="1:21">
      <c r="A48" s="43">
        <f t="shared" si="0"/>
        <v>2007</v>
      </c>
      <c r="B48" s="44">
        <f>IFERROR(IF(INDEX(J!$A$1:$ZZ$200,MATCH($A48,J!$A$1:$A$200,0),MATCH(B$8,J!$A$1:$ZZ$1,0))&lt;&gt;"",INDEX(J!$A$1:$ZZ$200,MATCH($A48,J!$A$1:$A$200,0),MATCH(B$8,J!$A$1:$ZZ$1,0)),""),"")</f>
        <v>2770.5159853247428</v>
      </c>
      <c r="C48" s="45">
        <f>IFERROR(IF(INDEX(J!$A$1:$ZZ$200,MATCH($A48,J!$A$1:$A$200,0),MATCH(C$8,J!$A$1:$ZZ$1,0))&lt;&gt;"",INDEX(J!$A$1:$ZZ$200,MATCH($A48,J!$A$1:$A$200,0),MATCH(C$8,J!$A$1:$ZZ$1,0)),""),"")</f>
        <v>34.242805107500814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2.0890808652247266</v>
      </c>
      <c r="G48" s="45">
        <f>IFERROR(IF(INDEX(J!$A$1:$ZZ$200,MATCH($A48,J!$A$1:$A$200,0),MATCH(G$8,J!$A$1:$ZZ$1,0))&lt;&gt;"",INDEX(J!$A$1:$ZZ$200,MATCH($A48,J!$A$1:$A$200,0),MATCH(G$8,J!$A$1:$ZZ$1,0)),""),"")</f>
        <v>0.552524320266367</v>
      </c>
      <c r="H48" s="45">
        <f>IFERROR(IF(INDEX(J!$A$1:$ZZ$200,MATCH($A48,J!$A$1:$A$200,0),MATCH(H$8,J!$A$1:$ZZ$1,0))&lt;&gt;"",INDEX(J!$A$1:$ZZ$200,MATCH($A48,J!$A$1:$A$200,0),MATCH(H$8,J!$A$1:$ZZ$1,0)),""),"")</f>
        <v>0.87666184233472311</v>
      </c>
      <c r="I48" s="45">
        <f>IFERROR(IF(INDEX(J!$A$1:$ZZ$200,MATCH($A48,J!$A$1:$A$200,0),MATCH(I$8,J!$A$1:$ZZ$1,0))&lt;&gt;"",INDEX(J!$A$1:$ZZ$200,MATCH($A48,J!$A$1:$A$200,0),MATCH(I$8,J!$A$1:$ZZ$1,0)),""),"")</f>
        <v>0.56279195597414278</v>
      </c>
      <c r="J48" s="45">
        <f>IFERROR(IF(INDEX(J!$A$1:$ZZ$200,MATCH($A48,J!$A$1:$A$200,0),MATCH(J$8,J!$A$1:$ZZ$1,0))&lt;&gt;"",INDEX(J!$A$1:$ZZ$200,MATCH($A48,J!$A$1:$A$200,0),MATCH(J$8,J!$A$1:$ZZ$1,0)),""),"")</f>
        <v>9.710274664949381E-2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3.1806558870489465</v>
      </c>
      <c r="N48" s="45">
        <f>IFERROR(IF(INDEX(J!$A$1:$ZZ$200,MATCH($A48,J!$A$1:$A$200,0),MATCH(N$8,J!$A$1:$ZZ$1,0))&lt;&gt;"",INDEX(J!$A$1:$ZZ$200,MATCH($A48,J!$A$1:$A$200,0),MATCH(N$8,J!$A$1:$ZZ$1,0)),""),"")</f>
        <v>0.37749859670861236</v>
      </c>
      <c r="O48" s="45">
        <f>IFERROR(IF(INDEX(J!$A$1:$ZZ$200,MATCH($A48,J!$A$1:$A$200,0),MATCH(O$8,J!$A$1:$ZZ$1,0))&lt;&gt;"",INDEX(J!$A$1:$ZZ$200,MATCH($A48,J!$A$1:$A$200,0),MATCH(O$8,J!$A$1:$ZZ$1,0)),""),"")</f>
        <v>2.8031572903403341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8.2376944510377559</v>
      </c>
      <c r="S48" s="45">
        <f>IFERROR(IF(INDEX(J!$A$1:$ZZ$200,MATCH($A48,J!$A$1:$A$200,0),MATCH(S$8,J!$A$1:$ZZ$1,0))&lt;&gt;"",INDEX(J!$A$1:$ZZ$200,MATCH($A48,J!$A$1:$A$200,0),MATCH(S$8,J!$A$1:$ZZ$1,0)),""),"")</f>
        <v>65.461196751991764</v>
      </c>
      <c r="T48" s="45">
        <f>IFERROR(IF(INDEX(J!$A$1:$ZZ$200,MATCH($A48,J!$A$1:$A$200,0),MATCH(T$8,J!$A$1:$ZZ$1,0))&lt;&gt;"",INDEX(J!$A$1:$ZZ$200,MATCH($A48,J!$A$1:$A$200,0),MATCH(T$8,J!$A$1:$ZZ$1,0)),""),"")</f>
        <v>33.861331151582846</v>
      </c>
      <c r="U48" s="45">
        <f>IFERROR(IF(INDEX(J!$A$1:$ZZ$200,MATCH($A48,J!$A$1:$A$200,0),MATCH(U$8,J!$A$1:$ZZ$1,0))&lt;&gt;"",INDEX(J!$A$1:$ZZ$200,MATCH($A48,J!$A$1:$A$200,0),MATCH(U$8,J!$A$1:$ZZ$1,0)),""),"")</f>
        <v>11.097040127135477</v>
      </c>
    </row>
    <row r="49" spans="1:21">
      <c r="A49" s="43">
        <f t="shared" si="0"/>
        <v>2008</v>
      </c>
      <c r="B49" s="44">
        <f>IFERROR(IF(INDEX(J!$A$1:$ZZ$200,MATCH($A49,J!$A$1:$A$200,0),MATCH(B$8,J!$A$1:$ZZ$1,0))&lt;&gt;"",INDEX(J!$A$1:$ZZ$200,MATCH($A49,J!$A$1:$A$200,0),MATCH(B$8,J!$A$1:$ZZ$1,0)),""),"")</f>
        <v>2800.8376496138972</v>
      </c>
      <c r="C49" s="45">
        <f>IFERROR(IF(INDEX(J!$A$1:$ZZ$200,MATCH($A49,J!$A$1:$A$200,0),MATCH(C$8,J!$A$1:$ZZ$1,0))&lt;&gt;"",INDEX(J!$A$1:$ZZ$200,MATCH($A49,J!$A$1:$A$200,0),MATCH(C$8,J!$A$1:$ZZ$1,0)),""),"")</f>
        <v>34.741641104121562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1.4892167064562907</v>
      </c>
      <c r="G49" s="45">
        <f>IFERROR(IF(INDEX(J!$A$1:$ZZ$200,MATCH($A49,J!$A$1:$A$200,0),MATCH(G$8,J!$A$1:$ZZ$1,0))&lt;&gt;"",INDEX(J!$A$1:$ZZ$200,MATCH($A49,J!$A$1:$A$200,0),MATCH(G$8,J!$A$1:$ZZ$1,0)),""),"")</f>
        <v>0.57209767664389166</v>
      </c>
      <c r="H49" s="45">
        <f>IFERROR(IF(INDEX(J!$A$1:$ZZ$200,MATCH($A49,J!$A$1:$A$200,0),MATCH(H$8,J!$A$1:$ZZ$1,0))&lt;&gt;"",INDEX(J!$A$1:$ZZ$200,MATCH($A49,J!$A$1:$A$200,0),MATCH(H$8,J!$A$1:$ZZ$1,0)),""),"")</f>
        <v>0.2863255826769297</v>
      </c>
      <c r="I49" s="45">
        <f>IFERROR(IF(INDEX(J!$A$1:$ZZ$200,MATCH($A49,J!$A$1:$A$200,0),MATCH(I$8,J!$A$1:$ZZ$1,0))&lt;&gt;"",INDEX(J!$A$1:$ZZ$200,MATCH($A49,J!$A$1:$A$200,0),MATCH(I$8,J!$A$1:$ZZ$1,0)),""),"")</f>
        <v>0.51834380140647907</v>
      </c>
      <c r="J49" s="45">
        <f>IFERROR(IF(INDEX(J!$A$1:$ZZ$200,MATCH($A49,J!$A$1:$A$200,0),MATCH(J$8,J!$A$1:$ZZ$1,0))&lt;&gt;"",INDEX(J!$A$1:$ZZ$200,MATCH($A49,J!$A$1:$A$200,0),MATCH(J$8,J!$A$1:$ZZ$1,0)),""),"")</f>
        <v>0.11244964572899008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2.9643327882338149</v>
      </c>
      <c r="N49" s="45">
        <f>IFERROR(IF(INDEX(J!$A$1:$ZZ$200,MATCH($A49,J!$A$1:$A$200,0),MATCH(N$8,J!$A$1:$ZZ$1,0))&lt;&gt;"",INDEX(J!$A$1:$ZZ$200,MATCH($A49,J!$A$1:$A$200,0),MATCH(N$8,J!$A$1:$ZZ$1,0)),""),"")</f>
        <v>0.86425181674674079</v>
      </c>
      <c r="O49" s="45">
        <f>IFERROR(IF(INDEX(J!$A$1:$ZZ$200,MATCH($A49,J!$A$1:$A$200,0),MATCH(O$8,J!$A$1:$ZZ$1,0))&lt;&gt;"",INDEX(J!$A$1:$ZZ$200,MATCH($A49,J!$A$1:$A$200,0),MATCH(O$8,J!$A$1:$ZZ$1,0)),""),"")</f>
        <v>2.1000809714870741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7.70301575438807</v>
      </c>
      <c r="S49" s="45">
        <f>IFERROR(IF(INDEX(J!$A$1:$ZZ$200,MATCH($A49,J!$A$1:$A$200,0),MATCH(S$8,J!$A$1:$ZZ$1,0))&lt;&gt;"",INDEX(J!$A$1:$ZZ$200,MATCH($A49,J!$A$1:$A$200,0),MATCH(S$8,J!$A$1:$ZZ$1,0)),""),"")</f>
        <v>65.649452524584646</v>
      </c>
      <c r="T49" s="45">
        <f>IFERROR(IF(INDEX(J!$A$1:$ZZ$200,MATCH($A49,J!$A$1:$A$200,0),MATCH(T$8,J!$A$1:$ZZ$1,0))&lt;&gt;"",INDEX(J!$A$1:$ZZ$200,MATCH($A49,J!$A$1:$A$200,0),MATCH(T$8,J!$A$1:$ZZ$1,0)),""),"")</f>
        <v>34.615896242717817</v>
      </c>
      <c r="U49" s="45">
        <f>IFERROR(IF(INDEX(J!$A$1:$ZZ$200,MATCH($A49,J!$A$1:$A$200,0),MATCH(U$8,J!$A$1:$ZZ$1,0))&lt;&gt;"",INDEX(J!$A$1:$ZZ$200,MATCH($A49,J!$A$1:$A$200,0),MATCH(U$8,J!$A$1:$ZZ$1,0)),""),"")</f>
        <v>10.96772613742103</v>
      </c>
    </row>
    <row r="50" spans="1:21">
      <c r="A50" s="43">
        <f t="shared" si="0"/>
        <v>2009</v>
      </c>
      <c r="B50" s="44">
        <f>IFERROR(IF(INDEX(J!$A$1:$ZZ$200,MATCH($A50,J!$A$1:$A$200,0),MATCH(B$8,J!$A$1:$ZZ$1,0))&lt;&gt;"",INDEX(J!$A$1:$ZZ$200,MATCH($A50,J!$A$1:$A$200,0),MATCH(B$8,J!$A$1:$ZZ$1,0)),""),"")</f>
        <v>2823.9604972054908</v>
      </c>
      <c r="C50" s="45">
        <f>IFERROR(IF(INDEX(J!$A$1:$ZZ$200,MATCH($A50,J!$A$1:$A$200,0),MATCH(C$8,J!$A$1:$ZZ$1,0))&lt;&gt;"",INDEX(J!$A$1:$ZZ$200,MATCH($A50,J!$A$1:$A$200,0),MATCH(C$8,J!$A$1:$ZZ$1,0)),""),"")</f>
        <v>35.14745918531942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1.2120841540355689</v>
      </c>
      <c r="G50" s="45">
        <f>IFERROR(IF(INDEX(J!$A$1:$ZZ$200,MATCH($A50,J!$A$1:$A$200,0),MATCH(G$8,J!$A$1:$ZZ$1,0))&lt;&gt;"",INDEX(J!$A$1:$ZZ$200,MATCH($A50,J!$A$1:$A$200,0),MATCH(G$8,J!$A$1:$ZZ$1,0)),""),"")</f>
        <v>0.45375930377111146</v>
      </c>
      <c r="H50" s="45">
        <f>IFERROR(IF(INDEX(J!$A$1:$ZZ$200,MATCH($A50,J!$A$1:$A$200,0),MATCH(H$8,J!$A$1:$ZZ$1,0))&lt;&gt;"",INDEX(J!$A$1:$ZZ$200,MATCH($A50,J!$A$1:$A$200,0),MATCH(H$8,J!$A$1:$ZZ$1,0)),""),"")</f>
        <v>0.14400306595120152</v>
      </c>
      <c r="I50" s="45">
        <f>IFERROR(IF(INDEX(J!$A$1:$ZZ$200,MATCH($A50,J!$A$1:$A$200,0),MATCH(I$8,J!$A$1:$ZZ$1,0))&lt;&gt;"",INDEX(J!$A$1:$ZZ$200,MATCH($A50,J!$A$1:$A$200,0),MATCH(I$8,J!$A$1:$ZZ$1,0)),""),"")</f>
        <v>0.48017488523371404</v>
      </c>
      <c r="J50" s="45">
        <f>IFERROR(IF(INDEX(J!$A$1:$ZZ$200,MATCH($A50,J!$A$1:$A$200,0),MATCH(J$8,J!$A$1:$ZZ$1,0))&lt;&gt;"",INDEX(J!$A$1:$ZZ$200,MATCH($A50,J!$A$1:$A$200,0),MATCH(J$8,J!$A$1:$ZZ$1,0)),""),"")</f>
        <v>0.1341468990795418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-3.8351654299916538</v>
      </c>
      <c r="N50" s="45">
        <f>IFERROR(IF(INDEX(J!$A$1:$ZZ$200,MATCH($A50,J!$A$1:$A$200,0),MATCH(N$8,J!$A$1:$ZZ$1,0))&lt;&gt;"",INDEX(J!$A$1:$ZZ$200,MATCH($A50,J!$A$1:$A$200,0),MATCH(N$8,J!$A$1:$ZZ$1,0)),""),"")</f>
        <v>-0.56648696604106874</v>
      </c>
      <c r="O50" s="45">
        <f>IFERROR(IF(INDEX(J!$A$1:$ZZ$200,MATCH($A50,J!$A$1:$A$200,0),MATCH(O$8,J!$A$1:$ZZ$1,0))&lt;&gt;"",INDEX(J!$A$1:$ZZ$200,MATCH($A50,J!$A$1:$A$200,0),MATCH(O$8,J!$A$1:$ZZ$1,0)),""),"")</f>
        <v>-3.268678463950585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7.1412499342060158</v>
      </c>
      <c r="S50" s="45">
        <f>IFERROR(IF(INDEX(J!$A$1:$ZZ$200,MATCH($A50,J!$A$1:$A$200,0),MATCH(S$8,J!$A$1:$ZZ$1,0))&lt;&gt;"",INDEX(J!$A$1:$ZZ$200,MATCH($A50,J!$A$1:$A$200,0),MATCH(S$8,J!$A$1:$ZZ$1,0)),""),"")</f>
        <v>65.978718055466473</v>
      </c>
      <c r="T50" s="45">
        <f>IFERROR(IF(INDEX(J!$A$1:$ZZ$200,MATCH($A50,J!$A$1:$A$200,0),MATCH(T$8,J!$A$1:$ZZ$1,0))&lt;&gt;"",INDEX(J!$A$1:$ZZ$200,MATCH($A50,J!$A$1:$A$200,0),MATCH(T$8,J!$A$1:$ZZ$1,0)),""),"")</f>
        <v>35.605499184728103</v>
      </c>
      <c r="U50" s="45">
        <f>IFERROR(IF(INDEX(J!$A$1:$ZZ$200,MATCH($A50,J!$A$1:$A$200,0),MATCH(U$8,J!$A$1:$ZZ$1,0))&lt;&gt;"",INDEX(J!$A$1:$ZZ$200,MATCH($A50,J!$A$1:$A$200,0),MATCH(U$8,J!$A$1:$ZZ$1,0)),""),"")</f>
        <v>10.982079554066939</v>
      </c>
    </row>
    <row r="51" spans="1:21">
      <c r="A51" s="43">
        <f t="shared" si="0"/>
        <v>2010</v>
      </c>
      <c r="B51" s="44">
        <f>IFERROR(IF(INDEX(J!$A$1:$ZZ$200,MATCH($A51,J!$A$1:$A$200,0),MATCH(B$8,J!$A$1:$ZZ$1,0))&lt;&gt;"",INDEX(J!$A$1:$ZZ$200,MATCH($A51,J!$A$1:$A$200,0),MATCH(B$8,J!$A$1:$ZZ$1,0)),""),"")</f>
        <v>2852.2169617180316</v>
      </c>
      <c r="C51" s="45">
        <f>IFERROR(IF(INDEX(J!$A$1:$ZZ$200,MATCH($A51,J!$A$1:$A$200,0),MATCH(C$8,J!$A$1:$ZZ$1,0))&lt;&gt;"",INDEX(J!$A$1:$ZZ$200,MATCH($A51,J!$A$1:$A$200,0),MATCH(C$8,J!$A$1:$ZZ$1,0)),""),"")</f>
        <v>35.554020726318022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1.380209873140493</v>
      </c>
      <c r="G51" s="45">
        <f>IFERROR(IF(INDEX(J!$A$1:$ZZ$200,MATCH($A51,J!$A$1:$A$200,0),MATCH(G$8,J!$A$1:$ZZ$1,0))&lt;&gt;"",INDEX(J!$A$1:$ZZ$200,MATCH($A51,J!$A$1:$A$200,0),MATCH(G$8,J!$A$1:$ZZ$1,0)),""),"")</f>
        <v>0.36672018857386751</v>
      </c>
      <c r="H51" s="45">
        <f>IFERROR(IF(INDEX(J!$A$1:$ZZ$200,MATCH($A51,J!$A$1:$A$200,0),MATCH(H$8,J!$A$1:$ZZ$1,0))&lt;&gt;"",INDEX(J!$A$1:$ZZ$200,MATCH($A51,J!$A$1:$A$200,0),MATCH(H$8,J!$A$1:$ZZ$1,0)),""),"")</f>
        <v>0.39823434238559746</v>
      </c>
      <c r="I51" s="45">
        <f>IFERROR(IF(INDEX(J!$A$1:$ZZ$200,MATCH($A51,J!$A$1:$A$200,0),MATCH(I$8,J!$A$1:$ZZ$1,0))&lt;&gt;"",INDEX(J!$A$1:$ZZ$200,MATCH($A51,J!$A$1:$A$200,0),MATCH(I$8,J!$A$1:$ZZ$1,0)),""),"")</f>
        <v>0.45306083548001086</v>
      </c>
      <c r="J51" s="45">
        <f>IFERROR(IF(INDEX(J!$A$1:$ZZ$200,MATCH($A51,J!$A$1:$A$200,0),MATCH(J$8,J!$A$1:$ZZ$1,0))&lt;&gt;"",INDEX(J!$A$1:$ZZ$200,MATCH($A51,J!$A$1:$A$200,0),MATCH(J$8,J!$A$1:$ZZ$1,0)),""),"")</f>
        <v>0.16219450670101709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-0.86037535626661565</v>
      </c>
      <c r="N51" s="45">
        <f>IFERROR(IF(INDEX(J!$A$1:$ZZ$200,MATCH($A51,J!$A$1:$A$200,0),MATCH(N$8,J!$A$1:$ZZ$1,0))&lt;&gt;"",INDEX(J!$A$1:$ZZ$200,MATCH($A51,J!$A$1:$A$200,0),MATCH(N$8,J!$A$1:$ZZ$1,0)),""),"")</f>
        <v>0.14099630511603342</v>
      </c>
      <c r="O51" s="45">
        <f>IFERROR(IF(INDEX(J!$A$1:$ZZ$200,MATCH($A51,J!$A$1:$A$200,0),MATCH(O$8,J!$A$1:$ZZ$1,0))&lt;&gt;"",INDEX(J!$A$1:$ZZ$200,MATCH($A51,J!$A$1:$A$200,0),MATCH(O$8,J!$A$1:$ZZ$1,0)),""),"")</f>
        <v>-1.0013716613826491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6.5924204725698257</v>
      </c>
      <c r="S51" s="45">
        <f>IFERROR(IF(INDEX(J!$A$1:$ZZ$200,MATCH($A51,J!$A$1:$A$200,0),MATCH(S$8,J!$A$1:$ZZ$1,0))&lt;&gt;"",INDEX(J!$A$1:$ZZ$200,MATCH($A51,J!$A$1:$A$200,0),MATCH(S$8,J!$A$1:$ZZ$1,0)),""),"")</f>
        <v>66.466635692623399</v>
      </c>
      <c r="T51" s="45">
        <f>IFERROR(IF(INDEX(J!$A$1:$ZZ$200,MATCH($A51,J!$A$1:$A$200,0),MATCH(T$8,J!$A$1:$ZZ$1,0))&lt;&gt;"",INDEX(J!$A$1:$ZZ$200,MATCH($A51,J!$A$1:$A$200,0),MATCH(T$8,J!$A$1:$ZZ$1,0)),""),"")</f>
        <v>35.95462996767818</v>
      </c>
      <c r="U51" s="45">
        <f>IFERROR(IF(INDEX(J!$A$1:$ZZ$200,MATCH($A51,J!$A$1:$A$200,0),MATCH(U$8,J!$A$1:$ZZ$1,0))&lt;&gt;"",INDEX(J!$A$1:$ZZ$200,MATCH($A51,J!$A$1:$A$200,0),MATCH(U$8,J!$A$1:$ZZ$1,0)),""),"")</f>
        <v>10.999317871759892</v>
      </c>
    </row>
    <row r="52" spans="1:21">
      <c r="A52" s="43">
        <f t="shared" si="0"/>
        <v>2011</v>
      </c>
      <c r="B52" s="44">
        <f>IFERROR(IF(INDEX(J!$A$1:$ZZ$200,MATCH($A52,J!$A$1:$A$200,0),MATCH(B$8,J!$A$1:$ZZ$1,0))&lt;&gt;"",INDEX(J!$A$1:$ZZ$200,MATCH($A52,J!$A$1:$A$200,0),MATCH(B$8,J!$A$1:$ZZ$1,0)),""),"")</f>
        <v>2890.7982803956802</v>
      </c>
      <c r="C52" s="45">
        <f>IFERROR(IF(INDEX(J!$A$1:$ZZ$200,MATCH($A52,J!$A$1:$A$200,0),MATCH(C$8,J!$A$1:$ZZ$1,0))&lt;&gt;"",INDEX(J!$A$1:$ZZ$200,MATCH($A52,J!$A$1:$A$200,0),MATCH(C$8,J!$A$1:$ZZ$1,0)),""),"")</f>
        <v>35.987474842435574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1.6917652427455492</v>
      </c>
      <c r="G52" s="45">
        <f>IFERROR(IF(INDEX(J!$A$1:$ZZ$200,MATCH($A52,J!$A$1:$A$200,0),MATCH(G$8,J!$A$1:$ZZ$1,0))&lt;&gt;"",INDEX(J!$A$1:$ZZ$200,MATCH($A52,J!$A$1:$A$200,0),MATCH(G$8,J!$A$1:$ZZ$1,0)),""),"")</f>
        <v>0.40893344159122003</v>
      </c>
      <c r="H52" s="45">
        <f>IFERROR(IF(INDEX(J!$A$1:$ZZ$200,MATCH($A52,J!$A$1:$A$200,0),MATCH(H$8,J!$A$1:$ZZ$1,0))&lt;&gt;"",INDEX(J!$A$1:$ZZ$200,MATCH($A52,J!$A$1:$A$200,0),MATCH(H$8,J!$A$1:$ZZ$1,0)),""),"")</f>
        <v>0.65083405595635802</v>
      </c>
      <c r="I52" s="45">
        <f>IFERROR(IF(INDEX(J!$A$1:$ZZ$200,MATCH($A52,J!$A$1:$A$200,0),MATCH(I$8,J!$A$1:$ZZ$1,0))&lt;&gt;"",INDEX(J!$A$1:$ZZ$200,MATCH($A52,J!$A$1:$A$200,0),MATCH(I$8,J!$A$1:$ZZ$1,0)),""),"")</f>
        <v>0.43567958898292991</v>
      </c>
      <c r="J52" s="45">
        <f>IFERROR(IF(INDEX(J!$A$1:$ZZ$200,MATCH($A52,J!$A$1:$A$200,0),MATCH(J$8,J!$A$1:$ZZ$1,0))&lt;&gt;"",INDEX(J!$A$1:$ZZ$200,MATCH($A52,J!$A$1:$A$200,0),MATCH(J$8,J!$A$1:$ZZ$1,0)),""),"")</f>
        <v>0.19631815621504115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1.5715417690702409</v>
      </c>
      <c r="N52" s="45">
        <f>IFERROR(IF(INDEX(J!$A$1:$ZZ$200,MATCH($A52,J!$A$1:$A$200,0),MATCH(N$8,J!$A$1:$ZZ$1,0))&lt;&gt;"",INDEX(J!$A$1:$ZZ$200,MATCH($A52,J!$A$1:$A$200,0),MATCH(N$8,J!$A$1:$ZZ$1,0)),""),"")</f>
        <v>0.89264638702201338</v>
      </c>
      <c r="O52" s="45">
        <f>IFERROR(IF(INDEX(J!$A$1:$ZZ$200,MATCH($A52,J!$A$1:$A$200,0),MATCH(O$8,J!$A$1:$ZZ$1,0))&lt;&gt;"",INDEX(J!$A$1:$ZZ$200,MATCH($A52,J!$A$1:$A$200,0),MATCH(O$8,J!$A$1:$ZZ$1,0)),""),"")</f>
        <v>0.67889538204822752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6.032781018488854</v>
      </c>
      <c r="S52" s="45">
        <f>IFERROR(IF(INDEX(J!$A$1:$ZZ$200,MATCH($A52,J!$A$1:$A$200,0),MATCH(S$8,J!$A$1:$ZZ$1,0))&lt;&gt;"",INDEX(J!$A$1:$ZZ$200,MATCH($A52,J!$A$1:$A$200,0),MATCH(S$8,J!$A$1:$ZZ$1,0)),""),"")</f>
        <v>67.082920483853187</v>
      </c>
      <c r="T52" s="45">
        <f>IFERROR(IF(INDEX(J!$A$1:$ZZ$200,MATCH($A52,J!$A$1:$A$200,0),MATCH(T$8,J!$A$1:$ZZ$1,0))&lt;&gt;"",INDEX(J!$A$1:$ZZ$200,MATCH($A52,J!$A$1:$A$200,0),MATCH(T$8,J!$A$1:$ZZ$1,0)),""),"")</f>
        <v>36.877542913653038</v>
      </c>
      <c r="U52" s="45">
        <f>IFERROR(IF(INDEX(J!$A$1:$ZZ$200,MATCH($A52,J!$A$1:$A$200,0),MATCH(U$8,J!$A$1:$ZZ$1,0))&lt;&gt;"",INDEX(J!$A$1:$ZZ$200,MATCH($A52,J!$A$1:$A$200,0),MATCH(U$8,J!$A$1:$ZZ$1,0)),""),"")</f>
        <v>10.896880415944539</v>
      </c>
    </row>
    <row r="53" spans="1:21">
      <c r="A53" s="43">
        <f t="shared" si="0"/>
        <v>2012</v>
      </c>
      <c r="B53" s="44">
        <f>IFERROR(IF(INDEX(J!$A$1:$ZZ$200,MATCH($A53,J!$A$1:$A$200,0),MATCH(B$8,J!$A$1:$ZZ$1,0))&lt;&gt;"",INDEX(J!$A$1:$ZZ$200,MATCH($A53,J!$A$1:$A$200,0),MATCH(B$8,J!$A$1:$ZZ$1,0)),""),"")</f>
        <v>2936.9299215843848</v>
      </c>
      <c r="C53" s="45">
        <f>IFERROR(IF(INDEX(J!$A$1:$ZZ$200,MATCH($A53,J!$A$1:$A$200,0),MATCH(C$8,J!$A$1:$ZZ$1,0))&lt;&gt;"",INDEX(J!$A$1:$ZZ$200,MATCH($A53,J!$A$1:$A$200,0),MATCH(C$8,J!$A$1:$ZZ$1,0)),""),"")</f>
        <v>36.472842701386313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1.9239350410337481</v>
      </c>
      <c r="G53" s="45">
        <f>IFERROR(IF(INDEX(J!$A$1:$ZZ$200,MATCH($A53,J!$A$1:$A$200,0),MATCH(G$8,J!$A$1:$ZZ$1,0))&lt;&gt;"",INDEX(J!$A$1:$ZZ$200,MATCH($A53,J!$A$1:$A$200,0),MATCH(G$8,J!$A$1:$ZZ$1,0)),""),"")</f>
        <v>0.43017017126742457</v>
      </c>
      <c r="H53" s="45">
        <f>IFERROR(IF(INDEX(J!$A$1:$ZZ$200,MATCH($A53,J!$A$1:$A$200,0),MATCH(H$8,J!$A$1:$ZZ$1,0))&lt;&gt;"",INDEX(J!$A$1:$ZZ$200,MATCH($A53,J!$A$1:$A$200,0),MATCH(H$8,J!$A$1:$ZZ$1,0)),""),"")</f>
        <v>0.83731454634290281</v>
      </c>
      <c r="I53" s="45">
        <f>IFERROR(IF(INDEX(J!$A$1:$ZZ$200,MATCH($A53,J!$A$1:$A$200,0),MATCH(I$8,J!$A$1:$ZZ$1,0))&lt;&gt;"",INDEX(J!$A$1:$ZZ$200,MATCH($A53,J!$A$1:$A$200,0),MATCH(I$8,J!$A$1:$ZZ$1,0)),""),"")</f>
        <v>0.42102972531590688</v>
      </c>
      <c r="J53" s="45">
        <f>IFERROR(IF(INDEX(J!$A$1:$ZZ$200,MATCH($A53,J!$A$1:$A$200,0),MATCH(J$8,J!$A$1:$ZZ$1,0))&lt;&gt;"",INDEX(J!$A$1:$ZZ$200,MATCH($A53,J!$A$1:$A$200,0),MATCH(J$8,J!$A$1:$ZZ$1,0)),""),"")</f>
        <v>0.23542059810751373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0.34417900265793522</v>
      </c>
      <c r="N53" s="45">
        <f>IFERROR(IF(INDEX(J!$A$1:$ZZ$200,MATCH($A53,J!$A$1:$A$200,0),MATCH(N$8,J!$A$1:$ZZ$1,0))&lt;&gt;"",INDEX(J!$A$1:$ZZ$200,MATCH($A53,J!$A$1:$A$200,0),MATCH(N$8,J!$A$1:$ZZ$1,0)),""),"")</f>
        <v>0.20301130393882835</v>
      </c>
      <c r="O53" s="45">
        <f>IFERROR(IF(INDEX(J!$A$1:$ZZ$200,MATCH($A53,J!$A$1:$A$200,0),MATCH(O$8,J!$A$1:$ZZ$1,0))&lt;&gt;"",INDEX(J!$A$1:$ZZ$200,MATCH($A53,J!$A$1:$A$200,0),MATCH(O$8,J!$A$1:$ZZ$1,0)),""),"")</f>
        <v>0.14116769871910689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5.5264631999117535</v>
      </c>
      <c r="S53" s="45">
        <f>IFERROR(IF(INDEX(J!$A$1:$ZZ$200,MATCH($A53,J!$A$1:$A$200,0),MATCH(S$8,J!$A$1:$ZZ$1,0))&lt;&gt;"",INDEX(J!$A$1:$ZZ$200,MATCH($A53,J!$A$1:$A$200,0),MATCH(S$8,J!$A$1:$ZZ$1,0)),""),"")</f>
        <v>67.53221504260874</v>
      </c>
      <c r="T53" s="45">
        <f>IFERROR(IF(INDEX(J!$A$1:$ZZ$200,MATCH($A53,J!$A$1:$A$200,0),MATCH(T$8,J!$A$1:$ZZ$1,0))&lt;&gt;"",INDEX(J!$A$1:$ZZ$200,MATCH($A53,J!$A$1:$A$200,0),MATCH(T$8,J!$A$1:$ZZ$1,0)),""),"")</f>
        <v>37.046475405540157</v>
      </c>
      <c r="U53" s="45">
        <f>IFERROR(IF(INDEX(J!$A$1:$ZZ$200,MATCH($A53,J!$A$1:$A$200,0),MATCH(U$8,J!$A$1:$ZZ$1,0))&lt;&gt;"",INDEX(J!$A$1:$ZZ$200,MATCH($A53,J!$A$1:$A$200,0),MATCH(U$8,J!$A$1:$ZZ$1,0)),""),"")</f>
        <v>10.761798234132177</v>
      </c>
    </row>
    <row r="54" spans="1:21">
      <c r="A54" s="43">
        <f t="shared" si="0"/>
        <v>2013</v>
      </c>
      <c r="B54" s="44">
        <f>IFERROR(IF(INDEX(J!$A$1:$ZZ$200,MATCH($A54,J!$A$1:$A$200,0),MATCH(B$8,J!$A$1:$ZZ$1,0))&lt;&gt;"",INDEX(J!$A$1:$ZZ$200,MATCH($A54,J!$A$1:$A$200,0),MATCH(B$8,J!$A$1:$ZZ$1,0)),""),"")</f>
        <v>2980.0400626747733</v>
      </c>
      <c r="C54" s="45">
        <f>IFERROR(IF(INDEX(J!$A$1:$ZZ$200,MATCH($A54,J!$A$1:$A$200,0),MATCH(C$8,J!$A$1:$ZZ$1,0))&lt;&gt;"",INDEX(J!$A$1:$ZZ$200,MATCH($A54,J!$A$1:$A$200,0),MATCH(C$8,J!$A$1:$ZZ$1,0)),""),"")</f>
        <v>36.896541651614996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1.7399721535852612</v>
      </c>
      <c r="G54" s="45">
        <f>IFERROR(IF(INDEX(J!$A$1:$ZZ$200,MATCH($A54,J!$A$1:$A$200,0),MATCH(G$8,J!$A$1:$ZZ$1,0))&lt;&gt;"",INDEX(J!$A$1:$ZZ$200,MATCH($A54,J!$A$1:$A$200,0),MATCH(G$8,J!$A$1:$ZZ$1,0)),""),"")</f>
        <v>0.40274566678428553</v>
      </c>
      <c r="H54" s="45">
        <f>IFERROR(IF(INDEX(J!$A$1:$ZZ$200,MATCH($A54,J!$A$1:$A$200,0),MATCH(H$8,J!$A$1:$ZZ$1,0))&lt;&gt;"",INDEX(J!$A$1:$ZZ$200,MATCH($A54,J!$A$1:$A$200,0),MATCH(H$8,J!$A$1:$ZZ$1,0)),""),"")</f>
        <v>0.6433384057531697</v>
      </c>
      <c r="I54" s="45">
        <f>IFERROR(IF(INDEX(J!$A$1:$ZZ$200,MATCH($A54,J!$A$1:$A$200,0),MATCH(I$8,J!$A$1:$ZZ$1,0))&lt;&gt;"",INDEX(J!$A$1:$ZZ$200,MATCH($A54,J!$A$1:$A$200,0),MATCH(I$8,J!$A$1:$ZZ$1,0)),""),"")</f>
        <v>0.41466056104780469</v>
      </c>
      <c r="J54" s="45">
        <f>IFERROR(IF(INDEX(J!$A$1:$ZZ$200,MATCH($A54,J!$A$1:$A$200,0),MATCH(J$8,J!$A$1:$ZZ$1,0))&lt;&gt;"",INDEX(J!$A$1:$ZZ$200,MATCH($A54,J!$A$1:$A$200,0),MATCH(J$8,J!$A$1:$ZZ$1,0)),""),"")</f>
        <v>0.27922752000000145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-0.65291283469005501</v>
      </c>
      <c r="N54" s="45">
        <f>IFERROR(IF(INDEX(J!$A$1:$ZZ$200,MATCH($A54,J!$A$1:$A$200,0),MATCH(N$8,J!$A$1:$ZZ$1,0))&lt;&gt;"",INDEX(J!$A$1:$ZZ$200,MATCH($A54,J!$A$1:$A$200,0),MATCH(N$8,J!$A$1:$ZZ$1,0)),""),"")</f>
        <v>5.5806675643823689E-2</v>
      </c>
      <c r="O54" s="45">
        <f>IFERROR(IF(INDEX(J!$A$1:$ZZ$200,MATCH($A54,J!$A$1:$A$200,0),MATCH(O$8,J!$A$1:$ZZ$1,0))&lt;&gt;"",INDEX(J!$A$1:$ZZ$200,MATCH($A54,J!$A$1:$A$200,0),MATCH(O$8,J!$A$1:$ZZ$1,0)),""),"")</f>
        <v>-0.7087195103338787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5.0883678736396636</v>
      </c>
      <c r="S54" s="45">
        <f>IFERROR(IF(INDEX(J!$A$1:$ZZ$200,MATCH($A54,J!$A$1:$A$200,0),MATCH(S$8,J!$A$1:$ZZ$1,0))&lt;&gt;"",INDEX(J!$A$1:$ZZ$200,MATCH($A54,J!$A$1:$A$200,0),MATCH(S$8,J!$A$1:$ZZ$1,0)),""),"")</f>
        <v>68.032785542685573</v>
      </c>
      <c r="T54" s="45">
        <f>IFERROR(IF(INDEX(J!$A$1:$ZZ$200,MATCH($A54,J!$A$1:$A$200,0),MATCH(T$8,J!$A$1:$ZZ$1,0))&lt;&gt;"",INDEX(J!$A$1:$ZZ$200,MATCH($A54,J!$A$1:$A$200,0),MATCH(T$8,J!$A$1:$ZZ$1,0)),""),"")</f>
        <v>37.518964059353713</v>
      </c>
      <c r="U54" s="45">
        <f>IFERROR(IF(INDEX(J!$A$1:$ZZ$200,MATCH($A54,J!$A$1:$A$200,0),MATCH(U$8,J!$A$1:$ZZ$1,0))&lt;&gt;"",INDEX(J!$A$1:$ZZ$200,MATCH($A54,J!$A$1:$A$200,0),MATCH(U$8,J!$A$1:$ZZ$1,0)),""),"")</f>
        <v>10.613931523022432</v>
      </c>
    </row>
    <row r="55" spans="1:21">
      <c r="A55" s="43">
        <f t="shared" si="0"/>
        <v>2014</v>
      </c>
      <c r="B55" s="44">
        <f>IFERROR(IF(INDEX(J!$A$1:$ZZ$200,MATCH($A55,J!$A$1:$A$200,0),MATCH(B$8,J!$A$1:$ZZ$1,0))&lt;&gt;"",INDEX(J!$A$1:$ZZ$200,MATCH($A55,J!$A$1:$A$200,0),MATCH(B$8,J!$A$1:$ZZ$1,0)),""),"")</f>
        <v>3025.4469470174745</v>
      </c>
      <c r="C55" s="45">
        <f>IFERROR(IF(INDEX(J!$A$1:$ZZ$200,MATCH($A55,J!$A$1:$A$200,0),MATCH(C$8,J!$A$1:$ZZ$1,0))&lt;&gt;"",INDEX(J!$A$1:$ZZ$200,MATCH($A55,J!$A$1:$A$200,0),MATCH(C$8,J!$A$1:$ZZ$1,0)),""),"")</f>
        <v>37.260329054284917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1.7888280363172346</v>
      </c>
      <c r="G55" s="45">
        <f>IFERROR(IF(INDEX(J!$A$1:$ZZ$200,MATCH($A55,J!$A$1:$A$200,0),MATCH(G$8,J!$A$1:$ZZ$1,0))&lt;&gt;"",INDEX(J!$A$1:$ZZ$200,MATCH($A55,J!$A$1:$A$200,0),MATCH(G$8,J!$A$1:$ZZ$1,0)),""),"")</f>
        <v>0.39483120322658799</v>
      </c>
      <c r="H55" s="45">
        <f>IFERROR(IF(INDEX(J!$A$1:$ZZ$200,MATCH($A55,J!$A$1:$A$200,0),MATCH(H$8,J!$A$1:$ZZ$1,0))&lt;&gt;"",INDEX(J!$A$1:$ZZ$200,MATCH($A55,J!$A$1:$A$200,0),MATCH(H$8,J!$A$1:$ZZ$1,0)),""),"")</f>
        <v>0.65380399592330463</v>
      </c>
      <c r="I55" s="45">
        <f>IFERROR(IF(INDEX(J!$A$1:$ZZ$200,MATCH($A55,J!$A$1:$A$200,0),MATCH(I$8,J!$A$1:$ZZ$1,0))&lt;&gt;"",INDEX(J!$A$1:$ZZ$200,MATCH($A55,J!$A$1:$A$200,0),MATCH(I$8,J!$A$1:$ZZ$1,0)),""),"")</f>
        <v>0.41245391527485242</v>
      </c>
      <c r="J55" s="45">
        <f>IFERROR(IF(INDEX(J!$A$1:$ZZ$200,MATCH($A55,J!$A$1:$A$200,0),MATCH(J$8,J!$A$1:$ZZ$1,0))&lt;&gt;"",INDEX(J!$A$1:$ZZ$200,MATCH($A55,J!$A$1:$A$200,0),MATCH(J$8,J!$A$1:$ZZ$1,0)),""),"")</f>
        <v>0.32773892189248954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6.8586378449347896E-3</v>
      </c>
      <c r="N55" s="45">
        <f>IFERROR(IF(INDEX(J!$A$1:$ZZ$200,MATCH($A55,J!$A$1:$A$200,0),MATCH(N$8,J!$A$1:$ZZ$1,0))&lt;&gt;"",INDEX(J!$A$1:$ZZ$200,MATCH($A55,J!$A$1:$A$200,0),MATCH(N$8,J!$A$1:$ZZ$1,0)),""),"")</f>
        <v>0.15765829968379264</v>
      </c>
      <c r="O55" s="45">
        <f>IFERROR(IF(INDEX(J!$A$1:$ZZ$200,MATCH($A55,J!$A$1:$A$200,0),MATCH(O$8,J!$A$1:$ZZ$1,0))&lt;&gt;"",INDEX(J!$A$1:$ZZ$200,MATCH($A55,J!$A$1:$A$200,0),MATCH(O$8,J!$A$1:$ZZ$1,0)),""),"")</f>
        <v>-0.15079966183885785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4.7387619918656885</v>
      </c>
      <c r="S55" s="45">
        <f>IFERROR(IF(INDEX(J!$A$1:$ZZ$200,MATCH($A55,J!$A$1:$A$200,0),MATCH(S$8,J!$A$1:$ZZ$1,0))&lt;&gt;"",INDEX(J!$A$1:$ZZ$200,MATCH($A55,J!$A$1:$A$200,0),MATCH(S$8,J!$A$1:$ZZ$1,0)),""),"")</f>
        <v>68.441614686409579</v>
      </c>
      <c r="T55" s="45">
        <f>IFERROR(IF(INDEX(J!$A$1:$ZZ$200,MATCH($A55,J!$A$1:$A$200,0),MATCH(T$8,J!$A$1:$ZZ$1,0))&lt;&gt;"",INDEX(J!$A$1:$ZZ$200,MATCH($A55,J!$A$1:$A$200,0),MATCH(T$8,J!$A$1:$ZZ$1,0)),""),"")</f>
        <v>37.759931202737455</v>
      </c>
      <c r="U55" s="45">
        <f>IFERROR(IF(INDEX(J!$A$1:$ZZ$200,MATCH($A55,J!$A$1:$A$200,0),MATCH(U$8,J!$A$1:$ZZ$1,0))&lt;&gt;"",INDEX(J!$A$1:$ZZ$200,MATCH($A55,J!$A$1:$A$200,0),MATCH(U$8,J!$A$1:$ZZ$1,0)),""),"")</f>
        <v>10.437489759134854</v>
      </c>
    </row>
    <row r="56" spans="1:21">
      <c r="A56" s="43">
        <f t="shared" si="0"/>
        <v>2015</v>
      </c>
      <c r="B56" s="44">
        <f>IFERROR(IF(INDEX(J!$A$1:$ZZ$200,MATCH($A56,J!$A$1:$A$200,0),MATCH(B$8,J!$A$1:$ZZ$1,0))&lt;&gt;"",INDEX(J!$A$1:$ZZ$200,MATCH($A56,J!$A$1:$A$200,0),MATCH(B$8,J!$A$1:$ZZ$1,0)),""),"")</f>
        <v>3089.9699334962247</v>
      </c>
      <c r="C56" s="45">
        <f>IFERROR(IF(INDEX(J!$A$1:$ZZ$200,MATCH($A56,J!$A$1:$A$200,0),MATCH(C$8,J!$A$1:$ZZ$1,0))&lt;&gt;"",INDEX(J!$A$1:$ZZ$200,MATCH($A56,J!$A$1:$A$200,0),MATCH(C$8,J!$A$1:$ZZ$1,0)),""),"")</f>
        <v>37.601998341701965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2.3685106686927124</v>
      </c>
      <c r="G56" s="45">
        <f>IFERROR(IF(INDEX(J!$A$1:$ZZ$200,MATCH($A56,J!$A$1:$A$200,0),MATCH(G$8,J!$A$1:$ZZ$1,0))&lt;&gt;"",INDEX(J!$A$1:$ZZ$200,MATCH($A56,J!$A$1:$A$200,0),MATCH(G$8,J!$A$1:$ZZ$1,0)),""),"")</f>
        <v>0.43094698063827541</v>
      </c>
      <c r="H56" s="45">
        <f>IFERROR(IF(INDEX(J!$A$1:$ZZ$200,MATCH($A56,J!$A$1:$A$200,0),MATCH(H$8,J!$A$1:$ZZ$1,0))&lt;&gt;"",INDEX(J!$A$1:$ZZ$200,MATCH($A56,J!$A$1:$A$200,0),MATCH(H$8,J!$A$1:$ZZ$1,0)),""),"")</f>
        <v>1.1395176317983975</v>
      </c>
      <c r="I56" s="45">
        <f>IFERROR(IF(INDEX(J!$A$1:$ZZ$200,MATCH($A56,J!$A$1:$A$200,0),MATCH(I$8,J!$A$1:$ZZ$1,0))&lt;&gt;"",INDEX(J!$A$1:$ZZ$200,MATCH($A56,J!$A$1:$A$200,0),MATCH(I$8,J!$A$1:$ZZ$1,0)),""),"")</f>
        <v>0.41709125247106149</v>
      </c>
      <c r="J56" s="45">
        <f>IFERROR(IF(INDEX(J!$A$1:$ZZ$200,MATCH($A56,J!$A$1:$A$200,0),MATCH(J$8,J!$A$1:$ZZ$1,0))&lt;&gt;"",INDEX(J!$A$1:$ZZ$200,MATCH($A56,J!$A$1:$A$200,0),MATCH(J$8,J!$A$1:$ZZ$1,0)),""),"")</f>
        <v>0.38095480378497815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-0.64728267789068072</v>
      </c>
      <c r="N56" s="45">
        <f>IFERROR(IF(INDEX(J!$A$1:$ZZ$200,MATCH($A56,J!$A$1:$A$200,0),MATCH(N$8,J!$A$1:$ZZ$1,0))&lt;&gt;"",INDEX(J!$A$1:$ZZ$200,MATCH($A56,J!$A$1:$A$200,0),MATCH(N$8,J!$A$1:$ZZ$1,0)),""),"")</f>
        <v>-8.1666249068288191E-2</v>
      </c>
      <c r="O56" s="45">
        <f>IFERROR(IF(INDEX(J!$A$1:$ZZ$200,MATCH($A56,J!$A$1:$A$200,0),MATCH(O$8,J!$A$1:$ZZ$1,0))&lt;&gt;"",INDEX(J!$A$1:$ZZ$200,MATCH($A56,J!$A$1:$A$200,0),MATCH(O$8,J!$A$1:$ZZ$1,0)),""),"")</f>
        <v>-0.56561642882239249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4.3807717861320112</v>
      </c>
      <c r="S56" s="45">
        <f>IFERROR(IF(INDEX(J!$A$1:$ZZ$200,MATCH($A56,J!$A$1:$A$200,0),MATCH(S$8,J!$A$1:$ZZ$1,0))&lt;&gt;"",INDEX(J!$A$1:$ZZ$200,MATCH($A56,J!$A$1:$A$200,0),MATCH(S$8,J!$A$1:$ZZ$1,0)),""),"")</f>
        <v>68.84410678929801</v>
      </c>
      <c r="T56" s="45">
        <f>IFERROR(IF(INDEX(J!$A$1:$ZZ$200,MATCH($A56,J!$A$1:$A$200,0),MATCH(T$8,J!$A$1:$ZZ$1,0))&lt;&gt;"",INDEX(J!$A$1:$ZZ$200,MATCH($A56,J!$A$1:$A$200,0),MATCH(T$8,J!$A$1:$ZZ$1,0)),""),"")</f>
        <v>38.009695243091748</v>
      </c>
      <c r="U56" s="45">
        <f>IFERROR(IF(INDEX(J!$A$1:$ZZ$200,MATCH($A56,J!$A$1:$A$200,0),MATCH(U$8,J!$A$1:$ZZ$1,0))&lt;&gt;"",INDEX(J!$A$1:$ZZ$200,MATCH($A56,J!$A$1:$A$200,0),MATCH(U$8,J!$A$1:$ZZ$1,0)),""),"")</f>
        <v>10.21520337646677</v>
      </c>
    </row>
    <row r="57" spans="1:21">
      <c r="A57" s="43">
        <f t="shared" si="0"/>
        <v>2016</v>
      </c>
      <c r="B57" s="44">
        <f>IFERROR(IF(INDEX(J!$A$1:$ZZ$200,MATCH($A57,J!$A$1:$A$200,0),MATCH(B$8,J!$A$1:$ZZ$1,0))&lt;&gt;"",INDEX(J!$A$1:$ZZ$200,MATCH($A57,J!$A$1:$A$200,0),MATCH(B$8,J!$A$1:$ZZ$1,0)),""),"")</f>
        <v>3133.0824978502005</v>
      </c>
      <c r="C57" s="45">
        <f>IFERROR(IF(INDEX(J!$A$1:$ZZ$200,MATCH($A57,J!$A$1:$A$200,0),MATCH(C$8,J!$A$1:$ZZ$1,0))&lt;&gt;"",INDEX(J!$A$1:$ZZ$200,MATCH($A57,J!$A$1:$A$200,0),MATCH(C$8,J!$A$1:$ZZ$1,0)),""),"")</f>
        <v>37.96679276226083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1.914476624140748</v>
      </c>
      <c r="G57" s="45">
        <f>IFERROR(IF(INDEX(J!$A$1:$ZZ$200,MATCH($A57,J!$A$1:$A$200,0),MATCH(G$8,J!$A$1:$ZZ$1,0))&lt;&gt;"",INDEX(J!$A$1:$ZZ$200,MATCH($A57,J!$A$1:$A$200,0),MATCH(G$8,J!$A$1:$ZZ$1,0)),""),"")</f>
        <v>0.46144890481793782</v>
      </c>
      <c r="H57" s="45">
        <f>IFERROR(IF(INDEX(J!$A$1:$ZZ$200,MATCH($A57,J!$A$1:$A$200,0),MATCH(H$8,J!$A$1:$ZZ$1,0))&lt;&gt;"",INDEX(J!$A$1:$ZZ$200,MATCH($A57,J!$A$1:$A$200,0),MATCH(H$8,J!$A$1:$ZZ$1,0)),""),"")</f>
        <v>0.37376946063441796</v>
      </c>
      <c r="I57" s="45">
        <f>IFERROR(IF(INDEX(J!$A$1:$ZZ$200,MATCH($A57,J!$A$1:$A$200,0),MATCH(I$8,J!$A$1:$ZZ$1,0))&lt;&gt;"",INDEX(J!$A$1:$ZZ$200,MATCH($A57,J!$A$1:$A$200,0),MATCH(I$8,J!$A$1:$ZZ$1,0)),""),"")</f>
        <v>0.42817354226477844</v>
      </c>
      <c r="J57" s="45">
        <f>IFERROR(IF(INDEX(J!$A$1:$ZZ$200,MATCH($A57,J!$A$1:$A$200,0),MATCH(J$8,J!$A$1:$ZZ$1,0))&lt;&gt;"",INDEX(J!$A$1:$ZZ$200,MATCH($A57,J!$A$1:$A$200,0),MATCH(J$8,J!$A$1:$ZZ$1,0)),""),"")</f>
        <v>0.65108471642361376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0.31850599275401664</v>
      </c>
      <c r="N57" s="45">
        <f>IFERROR(IF(INDEX(J!$A$1:$ZZ$200,MATCH($A57,J!$A$1:$A$200,0),MATCH(N$8,J!$A$1:$ZZ$1,0))&lt;&gt;"",INDEX(J!$A$1:$ZZ$200,MATCH($A57,J!$A$1:$A$200,0),MATCH(N$8,J!$A$1:$ZZ$1,0)),""),"")</f>
        <v>2.5200503617252859E-2</v>
      </c>
      <c r="O57" s="45">
        <f>IFERROR(IF(INDEX(J!$A$1:$ZZ$200,MATCH($A57,J!$A$1:$A$200,0),MATCH(O$8,J!$A$1:$ZZ$1,0))&lt;&gt;"",INDEX(J!$A$1:$ZZ$200,MATCH($A57,J!$A$1:$A$200,0),MATCH(O$8,J!$A$1:$ZZ$1,0)),""),"")</f>
        <v>0.2933054891367638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3.9807906287081414</v>
      </c>
      <c r="S57" s="45">
        <f>IFERROR(IF(INDEX(J!$A$1:$ZZ$200,MATCH($A57,J!$A$1:$A$200,0),MATCH(S$8,J!$A$1:$ZZ$1,0))&lt;&gt;"",INDEX(J!$A$1:$ZZ$200,MATCH($A57,J!$A$1:$A$200,0),MATCH(S$8,J!$A$1:$ZZ$1,0)),""),"")</f>
        <v>69.181801877980561</v>
      </c>
      <c r="T57" s="45">
        <f>IFERROR(IF(INDEX(J!$A$1:$ZZ$200,MATCH($A57,J!$A$1:$A$200,0),MATCH(T$8,J!$A$1:$ZZ$1,0))&lt;&gt;"",INDEX(J!$A$1:$ZZ$200,MATCH($A57,J!$A$1:$A$200,0),MATCH(T$8,J!$A$1:$ZZ$1,0)),""),"")</f>
        <v>38.2721158714469</v>
      </c>
      <c r="U57" s="45">
        <f>IFERROR(IF(INDEX(J!$A$1:$ZZ$200,MATCH($A57,J!$A$1:$A$200,0),MATCH(U$8,J!$A$1:$ZZ$1,0))&lt;&gt;"",INDEX(J!$A$1:$ZZ$200,MATCH($A57,J!$A$1:$A$200,0),MATCH(U$8,J!$A$1:$ZZ$1,0)),""),"")</f>
        <v>9.9425116236458173</v>
      </c>
    </row>
    <row r="58" spans="1:21">
      <c r="A58" s="43">
        <f t="shared" si="0"/>
        <v>2017</v>
      </c>
      <c r="B58" s="44">
        <f>IFERROR(IF(INDEX(J!$A$1:$ZZ$200,MATCH($A58,J!$A$1:$A$200,0),MATCH(B$8,J!$A$1:$ZZ$1,0))&lt;&gt;"",INDEX(J!$A$1:$ZZ$200,MATCH($A58,J!$A$1:$A$200,0),MATCH(B$8,J!$A$1:$ZZ$1,0)),""),"")</f>
        <v>3176.0768903906187</v>
      </c>
      <c r="C58" s="45">
        <f>IFERROR(IF(INDEX(J!$A$1:$ZZ$200,MATCH($A58,J!$A$1:$A$200,0),MATCH(C$8,J!$A$1:$ZZ$1,0))&lt;&gt;"",INDEX(J!$A$1:$ZZ$200,MATCH($A58,J!$A$1:$A$200,0),MATCH(C$8,J!$A$1:$ZZ$1,0)),""),"")</f>
        <v>38.361960398861228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2.1609370322147017</v>
      </c>
      <c r="G58" s="45">
        <f>IFERROR(IF(INDEX(J!$A$1:$ZZ$200,MATCH($A58,J!$A$1:$A$200,0),MATCH(G$8,J!$A$1:$ZZ$1,0))&lt;&gt;"",INDEX(J!$A$1:$ZZ$200,MATCH($A58,J!$A$1:$A$200,0),MATCH(G$8,J!$A$1:$ZZ$1,0)),""),"")</f>
        <v>0.4926157811108397</v>
      </c>
      <c r="H58" s="45">
        <f>IFERROR(IF(INDEX(J!$A$1:$ZZ$200,MATCH($A58,J!$A$1:$A$200,0),MATCH(H$8,J!$A$1:$ZZ$1,0))&lt;&gt;"",INDEX(J!$A$1:$ZZ$200,MATCH($A58,J!$A$1:$A$200,0),MATCH(H$8,J!$A$1:$ZZ$1,0)),""),"")</f>
        <v>0.41309841544479442</v>
      </c>
      <c r="I58" s="45">
        <f>IFERROR(IF(INDEX(J!$A$1:$ZZ$200,MATCH($A58,J!$A$1:$A$200,0),MATCH(I$8,J!$A$1:$ZZ$1,0))&lt;&gt;"",INDEX(J!$A$1:$ZZ$200,MATCH($A58,J!$A$1:$A$200,0),MATCH(I$8,J!$A$1:$ZZ$1,0)),""),"")</f>
        <v>0.44374220905216344</v>
      </c>
      <c r="J58" s="45">
        <f>IFERROR(IF(INDEX(J!$A$1:$ZZ$200,MATCH($A58,J!$A$1:$A$200,0),MATCH(J$8,J!$A$1:$ZZ$1,0))&lt;&gt;"",INDEX(J!$A$1:$ZZ$200,MATCH($A58,J!$A$1:$A$200,0),MATCH(J$8,J!$A$1:$ZZ$1,0)),""),"")</f>
        <v>0.81148062660690423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1.7210549592351367</v>
      </c>
      <c r="N58" s="45">
        <f>IFERROR(IF(INDEX(J!$A$1:$ZZ$200,MATCH($A58,J!$A$1:$A$200,0),MATCH(N$8,J!$A$1:$ZZ$1,0))&lt;&gt;"",INDEX(J!$A$1:$ZZ$200,MATCH($A58,J!$A$1:$A$200,0),MATCH(N$8,J!$A$1:$ZZ$1,0)),""),"")</f>
        <v>0.17888706210925059</v>
      </c>
      <c r="O58" s="45">
        <f>IFERROR(IF(INDEX(J!$A$1:$ZZ$200,MATCH($A58,J!$A$1:$A$200,0),MATCH(O$8,J!$A$1:$ZZ$1,0))&lt;&gt;"",INDEX(J!$A$1:$ZZ$200,MATCH($A58,J!$A$1:$A$200,0),MATCH(O$8,J!$A$1:$ZZ$1,0)),""),"")</f>
        <v>1.5421678971258861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3.5681957384565894</v>
      </c>
      <c r="S58" s="45">
        <f>IFERROR(IF(INDEX(J!$A$1:$ZZ$200,MATCH($A58,J!$A$1:$A$200,0),MATCH(S$8,J!$A$1:$ZZ$1,0))&lt;&gt;"",INDEX(J!$A$1:$ZZ$200,MATCH($A58,J!$A$1:$A$200,0),MATCH(S$8,J!$A$1:$ZZ$1,0)),""),"")</f>
        <v>69.484223125656825</v>
      </c>
      <c r="T58" s="45">
        <f>IFERROR(IF(INDEX(J!$A$1:$ZZ$200,MATCH($A58,J!$A$1:$A$200,0),MATCH(T$8,J!$A$1:$ZZ$1,0))&lt;&gt;"",INDEX(J!$A$1:$ZZ$200,MATCH($A58,J!$A$1:$A$200,0),MATCH(T$8,J!$A$1:$ZZ$1,0)),""),"")</f>
        <v>38.450980525821421</v>
      </c>
      <c r="U58" s="45">
        <f>IFERROR(IF(INDEX(J!$A$1:$ZZ$200,MATCH($A58,J!$A$1:$A$200,0),MATCH(U$8,J!$A$1:$ZZ$1,0))&lt;&gt;"",INDEX(J!$A$1:$ZZ$200,MATCH($A58,J!$A$1:$A$200,0),MATCH(U$8,J!$A$1:$ZZ$1,0)),""),"")</f>
        <v>9.656278954147929</v>
      </c>
    </row>
    <row r="59" spans="1:21">
      <c r="A59" s="43">
        <f t="shared" si="0"/>
        <v>2018</v>
      </c>
      <c r="B59" s="44">
        <f>IFERROR(IF(INDEX(J!$A$1:$ZZ$200,MATCH($A59,J!$A$1:$A$200,0),MATCH(B$8,J!$A$1:$ZZ$1,0))&lt;&gt;"",INDEX(J!$A$1:$ZZ$200,MATCH($A59,J!$A$1:$A$200,0),MATCH(B$8,J!$A$1:$ZZ$1,0)),""),"")</f>
        <v>3218.1261602990526</v>
      </c>
      <c r="C59" s="45">
        <f>IFERROR(IF(INDEX(J!$A$1:$ZZ$200,MATCH($A59,J!$A$1:$A$200,0),MATCH(C$8,J!$A$1:$ZZ$1,0))&lt;&gt;"",INDEX(J!$A$1:$ZZ$200,MATCH($A59,J!$A$1:$A$200,0),MATCH(C$8,J!$A$1:$ZZ$1,0)),""),"")</f>
        <v>38.763631260863107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2.1213705500693996</v>
      </c>
      <c r="G59" s="45">
        <f>IFERROR(IF(INDEX(J!$A$1:$ZZ$200,MATCH($A59,J!$A$1:$A$200,0),MATCH(G$8,J!$A$1:$ZZ$1,0))&lt;&gt;"",INDEX(J!$A$1:$ZZ$200,MATCH($A59,J!$A$1:$A$200,0),MATCH(G$8,J!$A$1:$ZZ$1,0)),""),"")</f>
        <v>0.52803155742228802</v>
      </c>
      <c r="H59" s="45">
        <f>IFERROR(IF(INDEX(J!$A$1:$ZZ$200,MATCH($A59,J!$A$1:$A$200,0),MATCH(H$8,J!$A$1:$ZZ$1,0))&lt;&gt;"",INDEX(J!$A$1:$ZZ$200,MATCH($A59,J!$A$1:$A$200,0),MATCH(H$8,J!$A$1:$ZZ$1,0)),""),"")</f>
        <v>0.32446924568120361</v>
      </c>
      <c r="I59" s="45">
        <f>IFERROR(IF(INDEX(J!$A$1:$ZZ$200,MATCH($A59,J!$A$1:$A$200,0),MATCH(I$8,J!$A$1:$ZZ$1,0))&lt;&gt;"",INDEX(J!$A$1:$ZZ$200,MATCH($A59,J!$A$1:$A$200,0),MATCH(I$8,J!$A$1:$ZZ$1,0)),""),"")</f>
        <v>0.44756367671476482</v>
      </c>
      <c r="J59" s="45">
        <f>IFERROR(IF(INDEX(J!$A$1:$ZZ$200,MATCH($A59,J!$A$1:$A$200,0),MATCH(J$8,J!$A$1:$ZZ$1,0))&lt;&gt;"",INDEX(J!$A$1:$ZZ$200,MATCH($A59,J!$A$1:$A$200,0),MATCH(J$8,J!$A$1:$ZZ$1,0)),""),"")</f>
        <v>0.82130607025114311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1.6177769473462305</v>
      </c>
      <c r="N59" s="45">
        <f>IFERROR(IF(INDEX(J!$A$1:$ZZ$200,MATCH($A59,J!$A$1:$A$200,0),MATCH(N$8,J!$A$1:$ZZ$1,0))&lt;&gt;"",INDEX(J!$A$1:$ZZ$200,MATCH($A59,J!$A$1:$A$200,0),MATCH(N$8,J!$A$1:$ZZ$1,0)),""),"")</f>
        <v>0.36181777189181058</v>
      </c>
      <c r="O59" s="45">
        <f>IFERROR(IF(INDEX(J!$A$1:$ZZ$200,MATCH($A59,J!$A$1:$A$200,0),MATCH(O$8,J!$A$1:$ZZ$1,0))&lt;&gt;"",INDEX(J!$A$1:$ZZ$200,MATCH($A59,J!$A$1:$A$200,0),MATCH(O$8,J!$A$1:$ZZ$1,0)),""),"")</f>
        <v>1.2559591754544199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3.2086040264540818</v>
      </c>
      <c r="S59" s="45">
        <f>IFERROR(IF(INDEX(J!$A$1:$ZZ$200,MATCH($A59,J!$A$1:$A$200,0),MATCH(S$8,J!$A$1:$ZZ$1,0))&lt;&gt;"",INDEX(J!$A$1:$ZZ$200,MATCH($A59,J!$A$1:$A$200,0),MATCH(S$8,J!$A$1:$ZZ$1,0)),""),"")</f>
        <v>69.838137896461276</v>
      </c>
      <c r="T59" s="45">
        <f>IFERROR(IF(INDEX(J!$A$1:$ZZ$200,MATCH($A59,J!$A$1:$A$200,0),MATCH(T$8,J!$A$1:$ZZ$1,0))&lt;&gt;"",INDEX(J!$A$1:$ZZ$200,MATCH($A59,J!$A$1:$A$200,0),MATCH(T$8,J!$A$1:$ZZ$1,0)),""),"")</f>
        <v>38.516169336575246</v>
      </c>
      <c r="U59" s="45">
        <f>IFERROR(IF(INDEX(J!$A$1:$ZZ$200,MATCH($A59,J!$A$1:$A$200,0),MATCH(U$8,J!$A$1:$ZZ$1,0))&lt;&gt;"",INDEX(J!$A$1:$ZZ$200,MATCH($A59,J!$A$1:$A$200,0),MATCH(U$8,J!$A$1:$ZZ$1,0)),""),"")</f>
        <v>9.416930415013594</v>
      </c>
    </row>
    <row r="60" spans="1:21">
      <c r="A60" s="43">
        <f t="shared" si="0"/>
        <v>2019</v>
      </c>
      <c r="B60" s="44">
        <f>IFERROR(IF(INDEX(J!$A$1:$ZZ$200,MATCH($A60,J!$A$1:$A$200,0),MATCH(B$8,J!$A$1:$ZZ$1,0))&lt;&gt;"",INDEX(J!$A$1:$ZZ$200,MATCH($A60,J!$A$1:$A$200,0),MATCH(B$8,J!$A$1:$ZZ$1,0)),""),"")</f>
        <v>3252.0675486153614</v>
      </c>
      <c r="C60" s="45">
        <f>IFERROR(IF(INDEX(J!$A$1:$ZZ$200,MATCH($A60,J!$A$1:$A$200,0),MATCH(C$8,J!$A$1:$ZZ$1,0))&lt;&gt;"",INDEX(J!$A$1:$ZZ$200,MATCH($A60,J!$A$1:$A$200,0),MATCH(C$8,J!$A$1:$ZZ$1,0)),""),"")</f>
        <v>39.102995772134854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1.827663328239592</v>
      </c>
      <c r="G60" s="45">
        <f>IFERROR(IF(INDEX(J!$A$1:$ZZ$200,MATCH($A60,J!$A$1:$A$200,0),MATCH(G$8,J!$A$1:$ZZ$1,0))&lt;&gt;"",INDEX(J!$A$1:$ZZ$200,MATCH($A60,J!$A$1:$A$200,0),MATCH(G$8,J!$A$1:$ZZ$1,0)),""),"")</f>
        <v>0.54903632614576403</v>
      </c>
      <c r="H60" s="45">
        <f>IFERROR(IF(INDEX(J!$A$1:$ZZ$200,MATCH($A60,J!$A$1:$A$200,0),MATCH(H$8,J!$A$1:$ZZ$1,0))&lt;&gt;"",INDEX(J!$A$1:$ZZ$200,MATCH($A60,J!$A$1:$A$200,0),MATCH(H$8,J!$A$1:$ZZ$1,0)),""),"")</f>
        <v>1.4446209553021613E-2</v>
      </c>
      <c r="I60" s="45">
        <f>IFERROR(IF(INDEX(J!$A$1:$ZZ$200,MATCH($A60,J!$A$1:$A$200,0),MATCH(I$8,J!$A$1:$ZZ$1,0))&lt;&gt;"",INDEX(J!$A$1:$ZZ$200,MATCH($A60,J!$A$1:$A$200,0),MATCH(I$8,J!$A$1:$ZZ$1,0)),""),"")</f>
        <v>0.44471148314756298</v>
      </c>
      <c r="J60" s="45">
        <f>IFERROR(IF(INDEX(J!$A$1:$ZZ$200,MATCH($A60,J!$A$1:$A$200,0),MATCH(J$8,J!$A$1:$ZZ$1,0))&lt;&gt;"",INDEX(J!$A$1:$ZZ$200,MATCH($A60,J!$A$1:$A$200,0),MATCH(J$8,J!$A$1:$ZZ$1,0)),""),"")</f>
        <v>0.81946930939324336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1.9556302429485009</v>
      </c>
      <c r="N60" s="45">
        <f>IFERROR(IF(INDEX(J!$A$1:$ZZ$200,MATCH($A60,J!$A$1:$A$200,0),MATCH(N$8,J!$A$1:$ZZ$1,0))&lt;&gt;"",INDEX(J!$A$1:$ZZ$200,MATCH($A60,J!$A$1:$A$200,0),MATCH(N$8,J!$A$1:$ZZ$1,0)),""),"")</f>
        <v>0.96613113230558445</v>
      </c>
      <c r="O60" s="45">
        <f>IFERROR(IF(INDEX(J!$A$1:$ZZ$200,MATCH($A60,J!$A$1:$A$200,0),MATCH(O$8,J!$A$1:$ZZ$1,0))&lt;&gt;"",INDEX(J!$A$1:$ZZ$200,MATCH($A60,J!$A$1:$A$200,0),MATCH(O$8,J!$A$1:$ZZ$1,0)),""),"")</f>
        <v>0.9894991106429164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2.9454888040733005</v>
      </c>
      <c r="S60" s="45">
        <f>IFERROR(IF(INDEX(J!$A$1:$ZZ$200,MATCH($A60,J!$A$1:$A$200,0),MATCH(S$8,J!$A$1:$ZZ$1,0))&lt;&gt;"",INDEX(J!$A$1:$ZZ$200,MATCH($A60,J!$A$1:$A$200,0),MATCH(S$8,J!$A$1:$ZZ$1,0)),""),"")</f>
        <v>70.094683159413037</v>
      </c>
      <c r="T60" s="45">
        <f>IFERROR(IF(INDEX(J!$A$1:$ZZ$200,MATCH($A60,J!$A$1:$A$200,0),MATCH(T$8,J!$A$1:$ZZ$1,0))&lt;&gt;"",INDEX(J!$A$1:$ZZ$200,MATCH($A60,J!$A$1:$A$200,0),MATCH(T$8,J!$A$1:$ZZ$1,0)),""),"")</f>
        <v>38.638587035385115</v>
      </c>
      <c r="U60" s="45">
        <f>IFERROR(IF(INDEX(J!$A$1:$ZZ$200,MATCH($A60,J!$A$1:$A$200,0),MATCH(U$8,J!$A$1:$ZZ$1,0))&lt;&gt;"",INDEX(J!$A$1:$ZZ$200,MATCH($A60,J!$A$1:$A$200,0),MATCH(U$8,J!$A$1:$ZZ$1,0)),""),"")</f>
        <v>9.1878878900987253</v>
      </c>
    </row>
    <row r="61" spans="1:21">
      <c r="A61" s="43">
        <f>IF(A60&lt;&gt;"",IF(INDEX(J!$A$1:$ZZ$200,MATCH(A60+1,J!$A$1:$A$200,0),MATCH(B$8,J!$A$1:$ZZ$1,0))&lt;&gt;"",A60+1,""),"")</f>
        <v>2020</v>
      </c>
      <c r="B61" s="44">
        <f>IFERROR(IF(INDEX(J!$A$1:$ZZ$200,MATCH($A61,J!$A$1:$A$200,0),MATCH(B$8,J!$A$1:$ZZ$1,0))&lt;&gt;"",INDEX(J!$A$1:$ZZ$200,MATCH($A61,J!$A$1:$A$200,0),MATCH(B$8,J!$A$1:$ZZ$1,0)),""),"")</f>
        <v>3277.6972731139799</v>
      </c>
      <c r="C61" s="45">
        <f>IFERROR(IF(INDEX(J!$A$1:$ZZ$200,MATCH($A61,J!$A$1:$A$200,0),MATCH(C$8,J!$A$1:$ZZ$1,0))&lt;&gt;"",INDEX(J!$A$1:$ZZ$200,MATCH($A61,J!$A$1:$A$200,0),MATCH(C$8,J!$A$1:$ZZ$1,0)),""),"")</f>
        <v>39.416704361687749</v>
      </c>
      <c r="D61" s="10"/>
      <c r="E61" s="43">
        <f>IF(E60&lt;&gt;"",IF(INDEX(J!$A$1:$ZZ$200,MATCH(E60+1,J!$A$1:$A$200,0),MATCH(F$8,J!$A$1:$ZZ$1,0))&lt;&gt;"",E60+1,""),"")</f>
        <v>2020</v>
      </c>
      <c r="F61" s="45">
        <f>IFERROR(IF(INDEX(J!$A$1:$ZZ$200,MATCH($A61,J!$A$1:$A$200,0),MATCH(F$8,J!$A$1:$ZZ$1,0))&lt;&gt;"",INDEX(J!$A$1:$ZZ$200,MATCH($A61,J!$A$1:$A$200,0),MATCH(F$8,J!$A$1:$ZZ$1,0)),""),"")</f>
        <v>1.5510397834037293</v>
      </c>
      <c r="G61" s="45">
        <f>IFERROR(IF(INDEX(J!$A$1:$ZZ$200,MATCH($A61,J!$A$1:$A$200,0),MATCH(G$8,J!$A$1:$ZZ$1,0))&lt;&gt;"",INDEX(J!$A$1:$ZZ$200,MATCH($A61,J!$A$1:$A$200,0),MATCH(G$8,J!$A$1:$ZZ$1,0)),""),"")</f>
        <v>0.47922821857343101</v>
      </c>
      <c r="H61" s="45">
        <f>IFERROR(IF(INDEX(J!$A$1:$ZZ$200,MATCH($A61,J!$A$1:$A$200,0),MATCH(H$8,J!$A$1:$ZZ$1,0))&lt;&gt;"",INDEX(J!$A$1:$ZZ$200,MATCH($A61,J!$A$1:$A$200,0),MATCH(H$8,J!$A$1:$ZZ$1,0)),""),"")</f>
        <v>-0.19373294445174619</v>
      </c>
      <c r="I61" s="45">
        <f>IFERROR(IF(INDEX(J!$A$1:$ZZ$200,MATCH($A61,J!$A$1:$A$200,0),MATCH(I$8,J!$A$1:$ZZ$1,0))&lt;&gt;"",INDEX(J!$A$1:$ZZ$200,MATCH($A61,J!$A$1:$A$200,0),MATCH(I$8,J!$A$1:$ZZ$1,0)),""),"")</f>
        <v>0.43675316731630576</v>
      </c>
      <c r="J61" s="45">
        <f>IFERROR(IF(INDEX(J!$A$1:$ZZ$200,MATCH($A61,J!$A$1:$A$200,0),MATCH(J$8,J!$A$1:$ZZ$1,0))&lt;&gt;"",INDEX(J!$A$1:$ZZ$200,MATCH($A61,J!$A$1:$A$200,0),MATCH(J$8,J!$A$1:$ZZ$1,0)),""),"")</f>
        <v>0.82879134196573889</v>
      </c>
      <c r="K61" s="10"/>
      <c r="L61" s="43">
        <f>IF(L60&lt;&gt;"",IF(INDEX(J!$A$1:$ZZ$200,MATCH(L60+1,J!$A$1:$A$200,0),MATCH(M$8,J!$A$1:$ZZ$1,0))&lt;&gt;"",L60+1,""),"")</f>
        <v>2020</v>
      </c>
      <c r="M61" s="45">
        <f>IFERROR(IF(INDEX(J!$A$1:$ZZ$200,MATCH($A61,J!$A$1:$A$200,0),MATCH(M$8,J!$A$1:$ZZ$1,0))&lt;&gt;"",INDEX(J!$A$1:$ZZ$200,MATCH($A61,J!$A$1:$A$200,0),MATCH(M$8,J!$A$1:$ZZ$1,0)),""),"")</f>
        <v>-2.3840835435488867</v>
      </c>
      <c r="N61" s="45">
        <f>IFERROR(IF(INDEX(J!$A$1:$ZZ$200,MATCH($A61,J!$A$1:$A$200,0),MATCH(N$8,J!$A$1:$ZZ$1,0))&lt;&gt;"",INDEX(J!$A$1:$ZZ$200,MATCH($A61,J!$A$1:$A$200,0),MATCH(N$8,J!$A$1:$ZZ$1,0)),""),"")</f>
        <v>-1.6970863647331196</v>
      </c>
      <c r="O61" s="45">
        <f>IFERROR(IF(INDEX(J!$A$1:$ZZ$200,MATCH($A61,J!$A$1:$A$200,0),MATCH(O$8,J!$A$1:$ZZ$1,0))&lt;&gt;"",INDEX(J!$A$1:$ZZ$200,MATCH($A61,J!$A$1:$A$200,0),MATCH(O$8,J!$A$1:$ZZ$1,0)),""),"")</f>
        <v>-0.68699717881576705</v>
      </c>
      <c r="P61" s="10"/>
      <c r="Q61" s="43">
        <f>IF(Q60&lt;&gt;"",IF(INDEX(J!$A$1:$ZZ$200,MATCH(Q60+1,J!$A$1:$A$200,0),MATCH(R$8,J!$A$1:$ZZ$1,0))&lt;&gt;"",Q60+1,""),"")</f>
        <v>2020</v>
      </c>
      <c r="R61" s="45">
        <f>IFERROR(IF(INDEX(J!$A$1:$ZZ$200,MATCH($A61,J!$A$1:$A$200,0),MATCH(R$8,J!$A$1:$ZZ$1,0))&lt;&gt;"",INDEX(J!$A$1:$ZZ$200,MATCH($A61,J!$A$1:$A$200,0),MATCH(R$8,J!$A$1:$ZZ$1,0)),""),"")</f>
        <v>2.8160878040995265</v>
      </c>
      <c r="S61" s="45">
        <f>IFERROR(IF(INDEX(J!$A$1:$ZZ$200,MATCH($A61,J!$A$1:$A$200,0),MATCH(S$8,J!$A$1:$ZZ$1,0))&lt;&gt;"",INDEX(J!$A$1:$ZZ$200,MATCH($A61,J!$A$1:$A$200,0),MATCH(S$8,J!$A$1:$ZZ$1,0)),""),"")</f>
        <v>69.990998469651473</v>
      </c>
      <c r="T61" s="45">
        <f>IFERROR(IF(INDEX(J!$A$1:$ZZ$200,MATCH($A61,J!$A$1:$A$200,0),MATCH(T$8,J!$A$1:$ZZ$1,0))&lt;&gt;"",INDEX(J!$A$1:$ZZ$200,MATCH($A61,J!$A$1:$A$200,0),MATCH(T$8,J!$A$1:$ZZ$1,0)),""),"")</f>
        <v>38.489991482746738</v>
      </c>
      <c r="U61" s="45">
        <f>IFERROR(IF(INDEX(J!$A$1:$ZZ$200,MATCH($A61,J!$A$1:$A$200,0),MATCH(U$8,J!$A$1:$ZZ$1,0))&lt;&gt;"",INDEX(J!$A$1:$ZZ$200,MATCH($A61,J!$A$1:$A$200,0),MATCH(U$8,J!$A$1:$ZZ$1,0)),""),"")</f>
        <v>9.0303907380607829</v>
      </c>
    </row>
    <row r="62" spans="1:21">
      <c r="A62" s="43">
        <f>IF(A61&lt;&gt;"",IF(INDEX(J!$A$1:$ZZ$200,MATCH(A61+1,J!$A$1:$A$200,0),MATCH(B$8,J!$A$1:$ZZ$1,0))&lt;&gt;"",A61+1,""),"")</f>
        <v>2021</v>
      </c>
      <c r="B62" s="44">
        <f>IFERROR(IF(INDEX(J!$A$1:$ZZ$200,MATCH($A62,J!$A$1:$A$200,0),MATCH(B$8,J!$A$1:$ZZ$1,0))&lt;&gt;"",INDEX(J!$A$1:$ZZ$200,MATCH($A62,J!$A$1:$A$200,0),MATCH(B$8,J!$A$1:$ZZ$1,0)),""),"")</f>
        <v>3297.8208514023445</v>
      </c>
      <c r="C62" s="45">
        <f>IFERROR(IF(INDEX(J!$A$1:$ZZ$200,MATCH($A62,J!$A$1:$A$200,0),MATCH(C$8,J!$A$1:$ZZ$1,0))&lt;&gt;"",INDEX(J!$A$1:$ZZ$200,MATCH($A62,J!$A$1:$A$200,0),MATCH(C$8,J!$A$1:$ZZ$1,0)),""),"")</f>
        <v>39.619591510662289</v>
      </c>
      <c r="D62" s="10"/>
      <c r="E62" s="43">
        <f>IF(E61&lt;&gt;"",IF(INDEX(J!$A$1:$ZZ$200,MATCH(E61+1,J!$A$1:$A$200,0),MATCH(F$8,J!$A$1:$ZZ$1,0))&lt;&gt;"",E61+1,""),"")</f>
        <v>2021</v>
      </c>
      <c r="F62" s="45">
        <f>IFERROR(IF(INDEX(J!$A$1:$ZZ$200,MATCH($A62,J!$A$1:$A$200,0),MATCH(F$8,J!$A$1:$ZZ$1,0))&lt;&gt;"",INDEX(J!$A$1:$ZZ$200,MATCH($A62,J!$A$1:$A$200,0),MATCH(F$8,J!$A$1:$ZZ$1,0)),""),"")</f>
        <v>1.3962824690336713</v>
      </c>
      <c r="G62" s="45">
        <f>IFERROR(IF(INDEX(J!$A$1:$ZZ$200,MATCH($A62,J!$A$1:$A$200,0),MATCH(G$8,J!$A$1:$ZZ$1,0))&lt;&gt;"",INDEX(J!$A$1:$ZZ$200,MATCH($A62,J!$A$1:$A$200,0),MATCH(G$8,J!$A$1:$ZZ$1,0)),""),"")</f>
        <v>0.37565821177773501</v>
      </c>
      <c r="H62" s="45">
        <f>IFERROR(IF(INDEX(J!$A$1:$ZZ$200,MATCH($A62,J!$A$1:$A$200,0),MATCH(H$8,J!$A$1:$ZZ$1,0))&lt;&gt;"",INDEX(J!$A$1:$ZZ$200,MATCH($A62,J!$A$1:$A$200,0),MATCH(H$8,J!$A$1:$ZZ$1,0)),""),"")</f>
        <v>-0.2472176777994394</v>
      </c>
      <c r="I62" s="45">
        <f>IFERROR(IF(INDEX(J!$A$1:$ZZ$200,MATCH($A62,J!$A$1:$A$200,0),MATCH(I$8,J!$A$1:$ZZ$1,0))&lt;&gt;"",INDEX(J!$A$1:$ZZ$200,MATCH($A62,J!$A$1:$A$200,0),MATCH(I$8,J!$A$1:$ZZ$1,0)),""),"")</f>
        <v>0.43379268780378755</v>
      </c>
      <c r="J62" s="45">
        <f>IFERROR(IF(INDEX(J!$A$1:$ZZ$200,MATCH($A62,J!$A$1:$A$200,0),MATCH(J$8,J!$A$1:$ZZ$1,0))&lt;&gt;"",INDEX(J!$A$1:$ZZ$200,MATCH($A62,J!$A$1:$A$200,0),MATCH(J$8,J!$A$1:$ZZ$1,0)),""),"")</f>
        <v>0.83404924725158813</v>
      </c>
      <c r="K62" s="10"/>
      <c r="L62" s="43">
        <f>IF(L61&lt;&gt;"",IF(INDEX(J!$A$1:$ZZ$200,MATCH(L61+1,J!$A$1:$A$200,0),MATCH(M$8,J!$A$1:$ZZ$1,0))&lt;&gt;"",L61+1,""),"")</f>
        <v>2021</v>
      </c>
      <c r="M62" s="45">
        <f>IFERROR(IF(INDEX(J!$A$1:$ZZ$200,MATCH($A62,J!$A$1:$A$200,0),MATCH(M$8,J!$A$1:$ZZ$1,0))&lt;&gt;"",INDEX(J!$A$1:$ZZ$200,MATCH($A62,J!$A$1:$A$200,0),MATCH(M$8,J!$A$1:$ZZ$1,0)),""),"")</f>
        <v>0.48027362262919793</v>
      </c>
      <c r="N62" s="45">
        <f>IFERROR(IF(INDEX(J!$A$1:$ZZ$200,MATCH($A62,J!$A$1:$A$200,0),MATCH(N$8,J!$A$1:$ZZ$1,0))&lt;&gt;"",INDEX(J!$A$1:$ZZ$200,MATCH($A62,J!$A$1:$A$200,0),MATCH(N$8,J!$A$1:$ZZ$1,0)),""),"")</f>
        <v>-0.89473747793665015</v>
      </c>
      <c r="O62" s="45">
        <f>IFERROR(IF(INDEX(J!$A$1:$ZZ$200,MATCH($A62,J!$A$1:$A$200,0),MATCH(O$8,J!$A$1:$ZZ$1,0))&lt;&gt;"",INDEX(J!$A$1:$ZZ$200,MATCH($A62,J!$A$1:$A$200,0),MATCH(O$8,J!$A$1:$ZZ$1,0)),""),"")</f>
        <v>1.3750111005658481</v>
      </c>
      <c r="P62" s="10"/>
      <c r="Q62" s="43">
        <f>IF(Q61&lt;&gt;"",IF(INDEX(J!$A$1:$ZZ$200,MATCH(Q61+1,J!$A$1:$A$200,0),MATCH(R$8,J!$A$1:$ZZ$1,0))&lt;&gt;"",Q61+1,""),"")</f>
        <v>2021</v>
      </c>
      <c r="R62" s="45">
        <f>IFERROR(IF(INDEX(J!$A$1:$ZZ$200,MATCH($A62,J!$A$1:$A$200,0),MATCH(R$8,J!$A$1:$ZZ$1,0))&lt;&gt;"",INDEX(J!$A$1:$ZZ$200,MATCH($A62,J!$A$1:$A$200,0),MATCH(R$8,J!$A$1:$ZZ$1,0)),""),"")</f>
        <v>2.7933896159127425</v>
      </c>
      <c r="S62" s="45">
        <f>IFERROR(IF(INDEX(J!$A$1:$ZZ$200,MATCH($A62,J!$A$1:$A$200,0),MATCH(S$8,J!$A$1:$ZZ$1,0))&lt;&gt;"",INDEX(J!$A$1:$ZZ$200,MATCH($A62,J!$A$1:$A$200,0),MATCH(S$8,J!$A$1:$ZZ$1,0)),""),"")</f>
        <v>69.889758314713475</v>
      </c>
      <c r="T62" s="45">
        <f>IFERROR(IF(INDEX(J!$A$1:$ZZ$200,MATCH($A62,J!$A$1:$A$200,0),MATCH(T$8,J!$A$1:$ZZ$1,0))&lt;&gt;"",INDEX(J!$A$1:$ZZ$200,MATCH($A62,J!$A$1:$A$200,0),MATCH(T$8,J!$A$1:$ZZ$1,0)),""),"")</f>
        <v>38.473671263350781</v>
      </c>
      <c r="U62" s="45">
        <f>IFERROR(IF(INDEX(J!$A$1:$ZZ$200,MATCH($A62,J!$A$1:$A$200,0),MATCH(U$8,J!$A$1:$ZZ$1,0))&lt;&gt;"",INDEX(J!$A$1:$ZZ$200,MATCH($A62,J!$A$1:$A$200,0),MATCH(U$8,J!$A$1:$ZZ$1,0)),""),"")</f>
        <v>8.7994664295242337</v>
      </c>
    </row>
    <row r="63" spans="1:21">
      <c r="A63" s="43">
        <f>IF(A62&lt;&gt;"",IF(INDEX(J!$A$1:$ZZ$200,MATCH(A62+1,J!$A$1:$A$200,0),MATCH(B$8,J!$A$1:$ZZ$1,0))&lt;&gt;"",A62+1,""),"")</f>
        <v>2022</v>
      </c>
      <c r="B63" s="44">
        <f>IFERROR(IF(INDEX(J!$A$1:$ZZ$200,MATCH($A63,J!$A$1:$A$200,0),MATCH(B$8,J!$A$1:$ZZ$1,0))&lt;&gt;"",INDEX(J!$A$1:$ZZ$200,MATCH($A63,J!$A$1:$A$200,0),MATCH(B$8,J!$A$1:$ZZ$1,0)),""),"")</f>
        <v>3320.3122281597243</v>
      </c>
      <c r="C63" s="45">
        <f>IFERROR(IF(INDEX(J!$A$1:$ZZ$200,MATCH($A63,J!$A$1:$A$200,0),MATCH(C$8,J!$A$1:$ZZ$1,0))&lt;&gt;"",INDEX(J!$A$1:$ZZ$200,MATCH($A63,J!$A$1:$A$200,0),MATCH(C$8,J!$A$1:$ZZ$1,0)),""),"")</f>
        <v>39.413883162592199</v>
      </c>
      <c r="D63" s="10"/>
      <c r="E63" s="43">
        <f>IF(E62&lt;&gt;"",IF(INDEX(J!$A$1:$ZZ$200,MATCH(E62+1,J!$A$1:$A$200,0),MATCH(F$8,J!$A$1:$ZZ$1,0))&lt;&gt;"",E62+1,""),"")</f>
        <v>2022</v>
      </c>
      <c r="F63" s="45">
        <f>IFERROR(IF(INDEX(J!$A$1:$ZZ$200,MATCH($A63,J!$A$1:$A$200,0),MATCH(F$8,J!$A$1:$ZZ$1,0))&lt;&gt;"",INDEX(J!$A$1:$ZZ$200,MATCH($A63,J!$A$1:$A$200,0),MATCH(F$8,J!$A$1:$ZZ$1,0)),""),"")</f>
        <v>1.4764811128756719</v>
      </c>
      <c r="G63" s="45">
        <f>IFERROR(IF(INDEX(J!$A$1:$ZZ$200,MATCH($A63,J!$A$1:$A$200,0),MATCH(G$8,J!$A$1:$ZZ$1,0))&lt;&gt;"",INDEX(J!$A$1:$ZZ$200,MATCH($A63,J!$A$1:$A$200,0),MATCH(G$8,J!$A$1:$ZZ$1,0)),""),"")</f>
        <v>0.36136077153619689</v>
      </c>
      <c r="H63" s="45">
        <f>IFERROR(IF(INDEX(J!$A$1:$ZZ$200,MATCH($A63,J!$A$1:$A$200,0),MATCH(H$8,J!$A$1:$ZZ$1,0))&lt;&gt;"",INDEX(J!$A$1:$ZZ$200,MATCH($A63,J!$A$1:$A$200,0),MATCH(H$8,J!$A$1:$ZZ$1,0)),""),"")</f>
        <v>-0.16004780977345179</v>
      </c>
      <c r="I63" s="45">
        <f>IFERROR(IF(INDEX(J!$A$1:$ZZ$200,MATCH($A63,J!$A$1:$A$200,0),MATCH(I$8,J!$A$1:$ZZ$1,0))&lt;&gt;"",INDEX(J!$A$1:$ZZ$200,MATCH($A63,J!$A$1:$A$200,0),MATCH(I$8,J!$A$1:$ZZ$1,0)),""),"")</f>
        <v>0.43415876093537231</v>
      </c>
      <c r="J63" s="45">
        <f>IFERROR(IF(INDEX(J!$A$1:$ZZ$200,MATCH($A63,J!$A$1:$A$200,0),MATCH(J$8,J!$A$1:$ZZ$1,0))&lt;&gt;"",INDEX(J!$A$1:$ZZ$200,MATCH($A63,J!$A$1:$A$200,0),MATCH(J$8,J!$A$1:$ZZ$1,0)),""),"")</f>
        <v>0.84100939017755438</v>
      </c>
      <c r="K63" s="10"/>
      <c r="L63" s="43">
        <f>IF(L62&lt;&gt;"",IF(INDEX(J!$A$1:$ZZ$200,MATCH(L62+1,J!$A$1:$A$200,0),MATCH(M$8,J!$A$1:$ZZ$1,0))&lt;&gt;"",L62+1,""),"")</f>
        <v>2022</v>
      </c>
      <c r="M63" s="45">
        <f>IFERROR(IF(INDEX(J!$A$1:$ZZ$200,MATCH($A63,J!$A$1:$A$200,0),MATCH(M$8,J!$A$1:$ZZ$1,0))&lt;&gt;"",INDEX(J!$A$1:$ZZ$200,MATCH($A63,J!$A$1:$A$200,0),MATCH(M$8,J!$A$1:$ZZ$1,0)),""),"")</f>
        <v>2.0363106096184236</v>
      </c>
      <c r="N63" s="45">
        <f>IFERROR(IF(INDEX(J!$A$1:$ZZ$200,MATCH($A63,J!$A$1:$A$200,0),MATCH(N$8,J!$A$1:$ZZ$1,0))&lt;&gt;"",INDEX(J!$A$1:$ZZ$200,MATCH($A63,J!$A$1:$A$200,0),MATCH(N$8,J!$A$1:$ZZ$1,0)),""),"")</f>
        <v>0.57189818607904908</v>
      </c>
      <c r="O63" s="45">
        <f>IFERROR(IF(INDEX(J!$A$1:$ZZ$200,MATCH($A63,J!$A$1:$A$200,0),MATCH(O$8,J!$A$1:$ZZ$1,0))&lt;&gt;"",INDEX(J!$A$1:$ZZ$200,MATCH($A63,J!$A$1:$A$200,0),MATCH(O$8,J!$A$1:$ZZ$1,0)),""),"")</f>
        <v>1.4644124235393747</v>
      </c>
      <c r="P63" s="10"/>
      <c r="Q63" s="43">
        <f>IF(Q62&lt;&gt;"",IF(INDEX(J!$A$1:$ZZ$200,MATCH(Q62+1,J!$A$1:$A$200,0),MATCH(R$8,J!$A$1:$ZZ$1,0))&lt;&gt;"",Q62+1,""),"")</f>
        <v>2022</v>
      </c>
      <c r="R63" s="45">
        <f>IFERROR(IF(INDEX(J!$A$1:$ZZ$200,MATCH($A63,J!$A$1:$A$200,0),MATCH(R$8,J!$A$1:$ZZ$1,0))&lt;&gt;"",INDEX(J!$A$1:$ZZ$200,MATCH($A63,J!$A$1:$A$200,0),MATCH(R$8,J!$A$1:$ZZ$1,0)),""),"")</f>
        <v>2.7947719478915602</v>
      </c>
      <c r="S63" s="45">
        <f>IFERROR(IF(INDEX(J!$A$1:$ZZ$200,MATCH($A63,J!$A$1:$A$200,0),MATCH(S$8,J!$A$1:$ZZ$1,0))&lt;&gt;"",INDEX(J!$A$1:$ZZ$200,MATCH($A63,J!$A$1:$A$200,0),MATCH(S$8,J!$A$1:$ZZ$1,0)),""),"")</f>
        <v>69.855334617217025</v>
      </c>
      <c r="T63" s="45">
        <f>IFERROR(IF(INDEX(J!$A$1:$ZZ$200,MATCH($A63,J!$A$1:$A$200,0),MATCH(T$8,J!$A$1:$ZZ$1,0))&lt;&gt;"",INDEX(J!$A$1:$ZZ$200,MATCH($A63,J!$A$1:$A$200,0),MATCH(T$8,J!$A$1:$ZZ$1,0)),""),"")</f>
        <v>38.657659995589697</v>
      </c>
      <c r="U63" s="45">
        <f>IFERROR(IF(INDEX(J!$A$1:$ZZ$200,MATCH($A63,J!$A$1:$A$200,0),MATCH(U$8,J!$A$1:$ZZ$1,0))&lt;&gt;"",INDEX(J!$A$1:$ZZ$200,MATCH($A63,J!$A$1:$A$200,0),MATCH(U$8,J!$A$1:$ZZ$1,0)),""),"")</f>
        <v>8.5758174237436897</v>
      </c>
    </row>
    <row r="64" spans="1:21">
      <c r="A64" s="43">
        <f>IF(A63&lt;&gt;"",IF(INDEX(J!$A$1:$ZZ$200,MATCH(A63+1,J!$A$1:$A$200,0),MATCH(B$8,J!$A$1:$ZZ$1,0))&lt;&gt;"",A63+1,""),"")</f>
        <v>2023</v>
      </c>
      <c r="B64" s="44">
        <f>IFERROR(IF(INDEX(J!$A$1:$ZZ$200,MATCH($A64,J!$A$1:$A$200,0),MATCH(B$8,J!$A$1:$ZZ$1,0))&lt;&gt;"",INDEX(J!$A$1:$ZZ$200,MATCH($A64,J!$A$1:$A$200,0),MATCH(B$8,J!$A$1:$ZZ$1,0)),""),"")</f>
        <v>3353.5474544599188</v>
      </c>
      <c r="C64" s="45">
        <f>IFERROR(IF(INDEX(J!$A$1:$ZZ$200,MATCH($A64,J!$A$1:$A$200,0),MATCH(C$8,J!$A$1:$ZZ$1,0))&lt;&gt;"",INDEX(J!$A$1:$ZZ$200,MATCH($A64,J!$A$1:$A$200,0),MATCH(C$8,J!$A$1:$ZZ$1,0)),""),"")</f>
        <v>39.698462328839945</v>
      </c>
      <c r="D64" s="10"/>
      <c r="E64" s="43">
        <f>IF(E63&lt;&gt;"",IF(INDEX(J!$A$1:$ZZ$200,MATCH(E63+1,J!$A$1:$A$200,0),MATCH(F$8,J!$A$1:$ZZ$1,0))&lt;&gt;"",E63+1,""),"")</f>
        <v>2023</v>
      </c>
      <c r="F64" s="45">
        <f>IFERROR(IF(INDEX(J!$A$1:$ZZ$200,MATCH($A64,J!$A$1:$A$200,0),MATCH(F$8,J!$A$1:$ZZ$1,0))&lt;&gt;"",INDEX(J!$A$1:$ZZ$200,MATCH($A64,J!$A$1:$A$200,0),MATCH(F$8,J!$A$1:$ZZ$1,0)),""),"")</f>
        <v>1.8918193804905394</v>
      </c>
      <c r="G64" s="45">
        <f>IFERROR(IF(INDEX(J!$A$1:$ZZ$200,MATCH($A64,J!$A$1:$A$200,0),MATCH(G$8,J!$A$1:$ZZ$1,0))&lt;&gt;"",INDEX(J!$A$1:$ZZ$200,MATCH($A64,J!$A$1:$A$200,0),MATCH(G$8,J!$A$1:$ZZ$1,0)),""),"")</f>
        <v>0.3949605944908951</v>
      </c>
      <c r="H64" s="45">
        <f>IFERROR(IF(INDEX(J!$A$1:$ZZ$200,MATCH($A64,J!$A$1:$A$200,0),MATCH(H$8,J!$A$1:$ZZ$1,0))&lt;&gt;"",INDEX(J!$A$1:$ZZ$200,MATCH($A64,J!$A$1:$A$200,0),MATCH(H$8,J!$A$1:$ZZ$1,0)),""),"")</f>
        <v>0.19479013649639612</v>
      </c>
      <c r="I64" s="45">
        <f>IFERROR(IF(INDEX(J!$A$1:$ZZ$200,MATCH($A64,J!$A$1:$A$200,0),MATCH(I$8,J!$A$1:$ZZ$1,0))&lt;&gt;"",INDEX(J!$A$1:$ZZ$200,MATCH($A64,J!$A$1:$A$200,0),MATCH(I$8,J!$A$1:$ZZ$1,0)),""),"")</f>
        <v>0.44942015114203854</v>
      </c>
      <c r="J64" s="46">
        <f>IFERROR(IF(INDEX(J!$A$1:$ZZ$200,MATCH($A64,J!$A$1:$A$200,0),MATCH(J$8,J!$A$1:$ZZ$1,0))&lt;&gt;"",INDEX(J!$A$1:$ZZ$200,MATCH($A64,J!$A$1:$A$200,0),MATCH(J$8,J!$A$1:$ZZ$1,0)),""),"")</f>
        <v>0.85264849836120959</v>
      </c>
      <c r="K64" s="10"/>
      <c r="L64" s="43">
        <f>IF(L63&lt;&gt;"",IF(INDEX(J!$A$1:$ZZ$200,MATCH(L63+1,J!$A$1:$A$200,0),MATCH(M$8,J!$A$1:$ZZ$1,0))&lt;&gt;"",L63+1,""),"")</f>
        <v>2023</v>
      </c>
      <c r="M64" s="45">
        <f>IFERROR(IF(INDEX(J!$A$1:$ZZ$200,MATCH($A64,J!$A$1:$A$200,0),MATCH(M$8,J!$A$1:$ZZ$1,0))&lt;&gt;"",INDEX(J!$A$1:$ZZ$200,MATCH($A64,J!$A$1:$A$200,0),MATCH(M$8,J!$A$1:$ZZ$1,0)),""),"")</f>
        <v>1.030622264405493</v>
      </c>
      <c r="N64" s="45">
        <f>IFERROR(IF(INDEX(J!$A$1:$ZZ$200,MATCH($A64,J!$A$1:$A$200,0),MATCH(N$8,J!$A$1:$ZZ$1,0))&lt;&gt;"",INDEX(J!$A$1:$ZZ$200,MATCH($A64,J!$A$1:$A$200,0),MATCH(N$8,J!$A$1:$ZZ$1,0)),""),"")</f>
        <v>1.1632595916654527</v>
      </c>
      <c r="O64" s="45">
        <f>IFERROR(IF(INDEX(J!$A$1:$ZZ$200,MATCH($A64,J!$A$1:$A$200,0),MATCH(O$8,J!$A$1:$ZZ$1,0))&lt;&gt;"",INDEX(J!$A$1:$ZZ$200,MATCH($A64,J!$A$1:$A$200,0),MATCH(O$8,J!$A$1:$ZZ$1,0)),""),"")</f>
        <v>-0.13263732725995978</v>
      </c>
      <c r="P64" s="10"/>
      <c r="Q64" s="43">
        <f>IF(Q63&lt;&gt;"",IF(INDEX(J!$A$1:$ZZ$200,MATCH(Q63+1,J!$A$1:$A$200,0),MATCH(R$8,J!$A$1:$ZZ$1,0))&lt;&gt;"",Q63+1,""),"")</f>
        <v>2023</v>
      </c>
      <c r="R64" s="45">
        <f>IFERROR(IF(INDEX(J!$A$1:$ZZ$200,MATCH($A64,J!$A$1:$A$200,0),MATCH(R$8,J!$A$1:$ZZ$1,0))&lt;&gt;"",INDEX(J!$A$1:$ZZ$200,MATCH($A64,J!$A$1:$A$200,0),MATCH(R$8,J!$A$1:$ZZ$1,0)),""),"")</f>
        <v>2.7600749767314383</v>
      </c>
      <c r="S64" s="45">
        <f>IFERROR(IF(INDEX(J!$A$1:$ZZ$200,MATCH($A64,J!$A$1:$A$200,0),MATCH(S$8,J!$A$1:$ZZ$1,0))&lt;&gt;"",INDEX(J!$A$1:$ZZ$200,MATCH($A64,J!$A$1:$A$200,0),MATCH(S$8,J!$A$1:$ZZ$1,0)),""),"")</f>
        <v>69.903185752297674</v>
      </c>
      <c r="T64" s="45">
        <f>IFERROR(IF(INDEX(J!$A$1:$ZZ$200,MATCH($A64,J!$A$1:$A$200,0),MATCH(T$8,J!$A$1:$ZZ$1,0))&lt;&gt;"",INDEX(J!$A$1:$ZZ$200,MATCH($A64,J!$A$1:$A$200,0),MATCH(T$8,J!$A$1:$ZZ$1,0)),""),"")</f>
        <v>39.323480452261308</v>
      </c>
      <c r="U64" s="45">
        <f>IFERROR(IF(INDEX(J!$A$1:$ZZ$200,MATCH($A64,J!$A$1:$A$200,0),MATCH(U$8,J!$A$1:$ZZ$1,0))&lt;&gt;"",INDEX(J!$A$1:$ZZ$200,MATCH($A64,J!$A$1:$A$200,0),MATCH(U$8,J!$A$1:$ZZ$1,0)),""),"")</f>
        <v>8.9108415087681614</v>
      </c>
    </row>
    <row r="65" spans="1:21">
      <c r="A65" s="43">
        <f>IF(A64&lt;&gt;"",IF(INDEX(J!$A$1:$ZZ$200,MATCH(A64+1,J!$A$1:$A$200,0),MATCH(B$8,J!$A$1:$ZZ$1,0))&lt;&gt;"",A64+1,""),"")</f>
        <v>2024</v>
      </c>
      <c r="B65" s="44">
        <f>IFERROR(IF(INDEX(J!$A$1:$ZZ$200,MATCH($A65,J!$A$1:$A$200,0),MATCH(B$8,J!$A$1:$ZZ$1,0))&lt;&gt;"",INDEX(J!$A$1:$ZZ$200,MATCH($A65,J!$A$1:$A$200,0),MATCH(B$8,J!$A$1:$ZZ$1,0)),""),"")</f>
        <v>3378.3625458011047</v>
      </c>
      <c r="C65" s="45">
        <f>IFERROR(IF(INDEX(J!$A$1:$ZZ$200,MATCH($A65,J!$A$1:$A$200,0),MATCH(C$8,J!$A$1:$ZZ$1,0))&lt;&gt;"",INDEX(J!$A$1:$ZZ$200,MATCH($A65,J!$A$1:$A$200,0),MATCH(C$8,J!$A$1:$ZZ$1,0)),""),"")</f>
        <v>39.923547706959802</v>
      </c>
      <c r="D65" s="10"/>
      <c r="E65" s="43">
        <f>IF(E64&lt;&gt;"",IF(INDEX(J!$A$1:$ZZ$200,MATCH(E64+1,J!$A$1:$A$200,0),MATCH(F$8,J!$A$1:$ZZ$1,0))&lt;&gt;"",E64+1,""),"")</f>
        <v>2024</v>
      </c>
      <c r="F65" s="45">
        <f>IFERROR(IF(INDEX(J!$A$1:$ZZ$200,MATCH($A65,J!$A$1:$A$200,0),MATCH(F$8,J!$A$1:$ZZ$1,0))&lt;&gt;"",INDEX(J!$A$1:$ZZ$200,MATCH($A65,J!$A$1:$A$200,0),MATCH(F$8,J!$A$1:$ZZ$1,0)),""),"")</f>
        <v>1.6540135825406539</v>
      </c>
      <c r="G65" s="45">
        <f>IFERROR(IF(INDEX(J!$A$1:$ZZ$200,MATCH($A65,J!$A$1:$A$200,0),MATCH(G$8,J!$A$1:$ZZ$1,0))&lt;&gt;"",INDEX(J!$A$1:$ZZ$200,MATCH($A65,J!$A$1:$A$200,0),MATCH(G$8,J!$A$1:$ZZ$1,0)),""),"")</f>
        <v>0.37884858037988034</v>
      </c>
      <c r="H65" s="45">
        <f>IFERROR(IF(INDEX(J!$A$1:$ZZ$200,MATCH($A65,J!$A$1:$A$200,0),MATCH(H$8,J!$A$1:$ZZ$1,0))&lt;&gt;"",INDEX(J!$A$1:$ZZ$200,MATCH($A65,J!$A$1:$A$200,0),MATCH(H$8,J!$A$1:$ZZ$1,0)),""),"")</f>
        <v>-3.4428454491860348E-2</v>
      </c>
      <c r="I65" s="45">
        <f>IFERROR(IF(INDEX(J!$A$1:$ZZ$200,MATCH($A65,J!$A$1:$A$200,0),MATCH(I$8,J!$A$1:$ZZ$1,0))&lt;&gt;"",INDEX(J!$A$1:$ZZ$200,MATCH($A65,J!$A$1:$A$200,0),MATCH(I$8,J!$A$1:$ZZ$1,0)),""),"")</f>
        <v>0.46287878979208585</v>
      </c>
      <c r="J65" s="46">
        <f>IFERROR(IF(INDEX(J!$A$1:$ZZ$200,MATCH($A65,J!$A$1:$A$200,0),MATCH(J$8,J!$A$1:$ZZ$1,0))&lt;&gt;"",INDEX(J!$A$1:$ZZ$200,MATCH($A65,J!$A$1:$A$200,0),MATCH(J$8,J!$A$1:$ZZ$1,0)),""),"")</f>
        <v>0.84671466686054797</v>
      </c>
      <c r="K65" s="10"/>
      <c r="L65" s="43">
        <f>IF(L64&lt;&gt;"",IF(INDEX(J!$A$1:$ZZ$200,MATCH(L64+1,J!$A$1:$A$200,0),MATCH(M$8,J!$A$1:$ZZ$1,0))&lt;&gt;"",L64+1,""),"")</f>
        <v>2024</v>
      </c>
      <c r="M65" s="45">
        <f>IFERROR(IF(INDEX(J!$A$1:$ZZ$200,MATCH($A65,J!$A$1:$A$200,0),MATCH(M$8,J!$A$1:$ZZ$1,0))&lt;&gt;"",INDEX(J!$A$1:$ZZ$200,MATCH($A65,J!$A$1:$A$200,0),MATCH(M$8,J!$A$1:$ZZ$1,0)),""),"")</f>
        <v>1.6712324174754865</v>
      </c>
      <c r="N65" s="45">
        <f>IFERROR(IF(INDEX(J!$A$1:$ZZ$200,MATCH($A65,J!$A$1:$A$200,0),MATCH(N$8,J!$A$1:$ZZ$1,0))&lt;&gt;"",INDEX(J!$A$1:$ZZ$200,MATCH($A65,J!$A$1:$A$200,0),MATCH(N$8,J!$A$1:$ZZ$1,0)),""),"")</f>
        <v>1.5837947902948868</v>
      </c>
      <c r="O65" s="45">
        <f>IFERROR(IF(INDEX(J!$A$1:$ZZ$200,MATCH($A65,J!$A$1:$A$200,0),MATCH(O$8,J!$A$1:$ZZ$1,0))&lt;&gt;"",INDEX(J!$A$1:$ZZ$200,MATCH($A65,J!$A$1:$A$200,0),MATCH(O$8,J!$A$1:$ZZ$1,0)),""),"")</f>
        <v>8.7437627180599706E-2</v>
      </c>
      <c r="P65" s="10"/>
      <c r="Q65" s="43">
        <f>IF(Q64&lt;&gt;"",IF(INDEX(J!$A$1:$ZZ$200,MATCH(Q64+1,J!$A$1:$A$200,0),MATCH(R$8,J!$A$1:$ZZ$1,0))&lt;&gt;"",Q64+1,""),"")</f>
        <v>2024</v>
      </c>
      <c r="R65" s="45">
        <f>IFERROR(IF(INDEX(J!$A$1:$ZZ$200,MATCH($A65,J!$A$1:$A$200,0),MATCH(R$8,J!$A$1:$ZZ$1,0))&lt;&gt;"",INDEX(J!$A$1:$ZZ$200,MATCH($A65,J!$A$1:$A$200,0),MATCH(R$8,J!$A$1:$ZZ$1,0)),""),"")</f>
        <v>2.7498007791457488</v>
      </c>
      <c r="S65" s="45">
        <f>IFERROR(IF(INDEX(J!$A$1:$ZZ$200,MATCH($A65,J!$A$1:$A$200,0),MATCH(S$8,J!$A$1:$ZZ$1,0))&lt;&gt;"",INDEX(J!$A$1:$ZZ$200,MATCH($A65,J!$A$1:$A$200,0),MATCH(S$8,J!$A$1:$ZZ$1,0)),""),"")</f>
        <v>70.012426610237668</v>
      </c>
      <c r="T65" s="45">
        <f>IFERROR(IF(INDEX(J!$A$1:$ZZ$200,MATCH($A65,J!$A$1:$A$200,0),MATCH(T$8,J!$A$1:$ZZ$1,0))&lt;&gt;"",INDEX(J!$A$1:$ZZ$200,MATCH($A65,J!$A$1:$A$200,0),MATCH(T$8,J!$A$1:$ZZ$1,0)),""),"")</f>
        <v>39.766990492974443</v>
      </c>
      <c r="U65" s="45">
        <f>IFERROR(IF(INDEX(J!$A$1:$ZZ$200,MATCH($A65,J!$A$1:$A$200,0),MATCH(U$8,J!$A$1:$ZZ$1,0))&lt;&gt;"",INDEX(J!$A$1:$ZZ$200,MATCH($A65,J!$A$1:$A$200,0),MATCH(U$8,J!$A$1:$ZZ$1,0)),""),"")</f>
        <v>9.0256989308850439</v>
      </c>
    </row>
    <row r="66" spans="1:21">
      <c r="A66" s="43">
        <f>IF(A65&lt;&gt;"",IF(INDEX(J!$A$1:$ZZ$200,MATCH(A65+1,J!$A$1:$A$200,0),MATCH(B$8,J!$A$1:$ZZ$1,0))&lt;&gt;"",A65+1,""),"")</f>
        <v>2025</v>
      </c>
      <c r="B66" s="44">
        <f>IFERROR(IF(INDEX(J!$A$1:$ZZ$200,MATCH($A66,J!$A$1:$A$200,0),MATCH(B$8,J!$A$1:$ZZ$1,0))&lt;&gt;"",INDEX(J!$A$1:$ZZ$200,MATCH($A66,J!$A$1:$A$200,0),MATCH(B$8,J!$A$1:$ZZ$1,0)),""),"")</f>
        <v>3402.5027449579452</v>
      </c>
      <c r="C66" s="45">
        <f>IFERROR(IF(INDEX(J!$A$1:$ZZ$200,MATCH($A66,J!$A$1:$A$200,0),MATCH(C$8,J!$A$1:$ZZ$1,0))&lt;&gt;"",INDEX(J!$A$1:$ZZ$200,MATCH($A66,J!$A$1:$A$200,0),MATCH(C$8,J!$A$1:$ZZ$1,0)),""),"")</f>
        <v>40.144256632297136</v>
      </c>
      <c r="D66" s="10"/>
      <c r="E66" s="43">
        <f>IF(E65&lt;&gt;"",IF(INDEX(J!$A$1:$ZZ$200,MATCH(E65+1,J!$A$1:$A$200,0),MATCH(F$8,J!$A$1:$ZZ$1,0))&lt;&gt;"",E65+1,""),"")</f>
        <v>2025</v>
      </c>
      <c r="F66" s="45">
        <f>IFERROR(IF(INDEX(J!$A$1:$ZZ$200,MATCH($A66,J!$A$1:$A$200,0),MATCH(F$8,J!$A$1:$ZZ$1,0))&lt;&gt;"",INDEX(J!$A$1:$ZZ$200,MATCH($A66,J!$A$1:$A$200,0),MATCH(F$8,J!$A$1:$ZZ$1,0)),""),"")</f>
        <v>1.6823971574766672</v>
      </c>
      <c r="G66" s="45">
        <f>IFERROR(IF(INDEX(J!$A$1:$ZZ$200,MATCH($A66,J!$A$1:$A$200,0),MATCH(G$8,J!$A$1:$ZZ$1,0))&lt;&gt;"",INDEX(J!$A$1:$ZZ$200,MATCH($A66,J!$A$1:$A$200,0),MATCH(G$8,J!$A$1:$ZZ$1,0)),""),"")</f>
        <v>0.35486012228160085</v>
      </c>
      <c r="H66" s="45">
        <f>IFERROR(IF(INDEX(J!$A$1:$ZZ$200,MATCH($A66,J!$A$1:$A$200,0),MATCH(H$8,J!$A$1:$ZZ$1,0))&lt;&gt;"",INDEX(J!$A$1:$ZZ$200,MATCH($A66,J!$A$1:$A$200,0),MATCH(H$8,J!$A$1:$ZZ$1,0)),""),"")</f>
        <v>-2.0543948450813834E-2</v>
      </c>
      <c r="I66" s="45">
        <f>IFERROR(IF(INDEX(J!$A$1:$ZZ$200,MATCH($A66,J!$A$1:$A$200,0),MATCH(I$8,J!$A$1:$ZZ$1,0))&lt;&gt;"",INDEX(J!$A$1:$ZZ$200,MATCH($A66,J!$A$1:$A$200,0),MATCH(I$8,J!$A$1:$ZZ$1,0)),""),"")</f>
        <v>0.47964604249652876</v>
      </c>
      <c r="J66" s="46">
        <f>IFERROR(IF(INDEX(J!$A$1:$ZZ$200,MATCH($A66,J!$A$1:$A$200,0),MATCH(J$8,J!$A$1:$ZZ$1,0))&lt;&gt;"",INDEX(J!$A$1:$ZZ$200,MATCH($A66,J!$A$1:$A$200,0),MATCH(J$8,J!$A$1:$ZZ$1,0)),""),"")</f>
        <v>0.86843494114935149</v>
      </c>
      <c r="K66" s="10"/>
      <c r="L66" s="43" t="str">
        <f>IF(L65&lt;&gt;"",IF(INDEX(J!$A$1:$ZZ$200,MATCH(L65+1,J!$A$1:$A$200,0),MATCH(M$8,J!$A$1:$ZZ$1,0))&lt;&gt;"",L65+1,""),"")</f>
        <v/>
      </c>
      <c r="M66" s="45" t="str">
        <f>IFERROR(IF(INDEX(J!$A$1:$ZZ$200,MATCH($A66,J!$A$1:$A$200,0),MATCH(M$8,J!$A$1:$ZZ$1,0))&lt;&gt;"",INDEX(J!$A$1:$ZZ$200,MATCH($A66,J!$A$1:$A$200,0),MATCH(M$8,J!$A$1:$ZZ$1,0)),""),"")</f>
        <v/>
      </c>
      <c r="N66" s="45" t="str">
        <f>IFERROR(IF(INDEX(J!$A$1:$ZZ$200,MATCH($A66,J!$A$1:$A$200,0),MATCH(N$8,J!$A$1:$ZZ$1,0))&lt;&gt;"",INDEX(J!$A$1:$ZZ$200,MATCH($A66,J!$A$1:$A$200,0),MATCH(N$8,J!$A$1:$ZZ$1,0)),""),"")</f>
        <v/>
      </c>
      <c r="O66" s="45" t="str">
        <f>IFERROR(IF(INDEX(J!$A$1:$ZZ$200,MATCH($A66,J!$A$1:$A$200,0),MATCH(O$8,J!$A$1:$ZZ$1,0))&lt;&gt;"",INDEX(J!$A$1:$ZZ$200,MATCH($A66,J!$A$1:$A$200,0),MATCH(O$8,J!$A$1:$ZZ$1,0)),""),"")</f>
        <v/>
      </c>
      <c r="P66" s="10"/>
      <c r="Q66" s="43">
        <f>IF(Q65&lt;&gt;"",IF(INDEX(J!$A$1:$ZZ$200,MATCH(Q65+1,J!$A$1:$A$200,0),MATCH(R$8,J!$A$1:$ZZ$1,0))&lt;&gt;"",Q65+1,""),"")</f>
        <v>2025</v>
      </c>
      <c r="R66" s="45">
        <f>IFERROR(IF(INDEX(J!$A$1:$ZZ$200,MATCH($A66,J!$A$1:$A$200,0),MATCH(R$8,J!$A$1:$ZZ$1,0))&lt;&gt;"",INDEX(J!$A$1:$ZZ$200,MATCH($A66,J!$A$1:$A$200,0),MATCH(R$8,J!$A$1:$ZZ$1,0)),""),"")</f>
        <v>2.8507259139668464</v>
      </c>
      <c r="S66" s="45">
        <f>IFERROR(IF(INDEX(J!$A$1:$ZZ$200,MATCH($A66,J!$A$1:$A$200,0),MATCH(S$8,J!$A$1:$ZZ$1,0))&lt;&gt;"",INDEX(J!$A$1:$ZZ$200,MATCH($A66,J!$A$1:$A$200,0),MATCH(S$8,J!$A$1:$ZZ$1,0)),""),"")</f>
        <v>70.119480809137485</v>
      </c>
      <c r="T66" s="45">
        <f>IFERROR(IF(INDEX(J!$A$1:$ZZ$200,MATCH($A66,J!$A$1:$A$200,0),MATCH(T$8,J!$A$1:$ZZ$1,0))&lt;&gt;"",INDEX(J!$A$1:$ZZ$200,MATCH($A66,J!$A$1:$A$200,0),MATCH(T$8,J!$A$1:$ZZ$1,0)),""),"")</f>
        <v>40.296710768318519</v>
      </c>
      <c r="U66" s="45">
        <f>IFERROR(IF(INDEX(J!$A$1:$ZZ$200,MATCH($A66,J!$A$1:$A$200,0),MATCH(U$8,J!$A$1:$ZZ$1,0))&lt;&gt;"",INDEX(J!$A$1:$ZZ$200,MATCH($A66,J!$A$1:$A$200,0),MATCH(U$8,J!$A$1:$ZZ$1,0)),""),"")</f>
        <v>9.1676592627459748</v>
      </c>
    </row>
    <row r="67" spans="1:21">
      <c r="A67" s="43">
        <f>IF(A66&lt;&gt;"",IF(INDEX(J!$A$1:$ZZ$200,MATCH(A66+1,J!$A$1:$A$200,0),MATCH(B$8,J!$A$1:$ZZ$1,0))&lt;&gt;"",A66+1,""),"")</f>
        <v>2026</v>
      </c>
      <c r="B67" s="44">
        <f>IFERROR(IF(INDEX(J!$A$1:$ZZ$200,MATCH($A67,J!$A$1:$A$200,0),MATCH(B$8,J!$A$1:$ZZ$1,0))&lt;&gt;"",INDEX(J!$A$1:$ZZ$200,MATCH($A67,J!$A$1:$A$200,0),MATCH(B$8,J!$A$1:$ZZ$1,0)),""),"")</f>
        <v>3428.3402537669931</v>
      </c>
      <c r="C67" s="45">
        <f>IFERROR(IF(INDEX(J!$A$1:$ZZ$200,MATCH($A67,J!$A$1:$A$200,0),MATCH(C$8,J!$A$1:$ZZ$1,0))&lt;&gt;"",INDEX(J!$A$1:$ZZ$200,MATCH($A67,J!$A$1:$A$200,0),MATCH(C$8,J!$A$1:$ZZ$1,0)),""),"")</f>
        <v>40.391435859829151</v>
      </c>
      <c r="D67" s="10"/>
      <c r="E67" s="43">
        <f>IF(E66&lt;&gt;"",IF(INDEX(J!$A$1:$ZZ$200,MATCH(E66+1,J!$A$1:$A$200,0),MATCH(F$8,J!$A$1:$ZZ$1,0))&lt;&gt;"",E66+1,""),"")</f>
        <v>2026</v>
      </c>
      <c r="F67" s="45">
        <f>IFERROR(IF(INDEX(J!$A$1:$ZZ$200,MATCH($A67,J!$A$1:$A$200,0),MATCH(F$8,J!$A$1:$ZZ$1,0))&lt;&gt;"",INDEX(J!$A$1:$ZZ$200,MATCH($A67,J!$A$1:$A$200,0),MATCH(F$8,J!$A$1:$ZZ$1,0)),""),"")</f>
        <v>1.7631490617822161</v>
      </c>
      <c r="G67" s="45">
        <f>IFERROR(IF(INDEX(J!$A$1:$ZZ$200,MATCH($A67,J!$A$1:$A$200,0),MATCH(G$8,J!$A$1:$ZZ$1,0))&lt;&gt;"",INDEX(J!$A$1:$ZZ$200,MATCH($A67,J!$A$1:$A$200,0),MATCH(G$8,J!$A$1:$ZZ$1,0)),""),"")</f>
        <v>0.41783423730959129</v>
      </c>
      <c r="H67" s="45">
        <f>IFERROR(IF(INDEX(J!$A$1:$ZZ$200,MATCH($A67,J!$A$1:$A$200,0),MATCH(H$8,J!$A$1:$ZZ$1,0))&lt;&gt;"",INDEX(J!$A$1:$ZZ$200,MATCH($A67,J!$A$1:$A$200,0),MATCH(H$8,J!$A$1:$ZZ$1,0)),""),"")</f>
        <v>-1.9134543009129014E-2</v>
      </c>
      <c r="I67" s="45">
        <f>IFERROR(IF(INDEX(J!$A$1:$ZZ$200,MATCH($A67,J!$A$1:$A$200,0),MATCH(I$8,J!$A$1:$ZZ$1,0))&lt;&gt;"",INDEX(J!$A$1:$ZZ$200,MATCH($A67,J!$A$1:$A$200,0),MATCH(I$8,J!$A$1:$ZZ$1,0)),""),"")</f>
        <v>0.49206507796325216</v>
      </c>
      <c r="J67" s="46">
        <f>IFERROR(IF(INDEX(J!$A$1:$ZZ$200,MATCH($A67,J!$A$1:$A$200,0),MATCH(J$8,J!$A$1:$ZZ$1,0))&lt;&gt;"",INDEX(J!$A$1:$ZZ$200,MATCH($A67,J!$A$1:$A$200,0),MATCH(J$8,J!$A$1:$ZZ$1,0)),""),"")</f>
        <v>0.87238428951850189</v>
      </c>
      <c r="K67" s="10"/>
      <c r="L67" s="43" t="str">
        <f>IF(L66&lt;&gt;"",IF(INDEX(J!$A$1:$ZZ$200,MATCH(L66+1,J!$A$1:$A$200,0),MATCH(M$8,J!$A$1:$ZZ$1,0))&lt;&gt;"",L66+1,""),"")</f>
        <v/>
      </c>
      <c r="M67" s="45" t="str">
        <f>IFERROR(IF(INDEX(J!$A$1:$ZZ$200,MATCH($A67,J!$A$1:$A$200,0),MATCH(M$8,J!$A$1:$ZZ$1,0))&lt;&gt;"",INDEX(J!$A$1:$ZZ$200,MATCH($A67,J!$A$1:$A$200,0),MATCH(M$8,J!$A$1:$ZZ$1,0)),""),"")</f>
        <v/>
      </c>
      <c r="N67" s="45" t="str">
        <f>IFERROR(IF(INDEX(J!$A$1:$ZZ$200,MATCH($A67,J!$A$1:$A$200,0),MATCH(N$8,J!$A$1:$ZZ$1,0))&lt;&gt;"",INDEX(J!$A$1:$ZZ$200,MATCH($A67,J!$A$1:$A$200,0),MATCH(N$8,J!$A$1:$ZZ$1,0)),""),"")</f>
        <v/>
      </c>
      <c r="O67" s="45" t="str">
        <f>IFERROR(IF(INDEX(J!$A$1:$ZZ$200,MATCH($A67,J!$A$1:$A$200,0),MATCH(O$8,J!$A$1:$ZZ$1,0))&lt;&gt;"",INDEX(J!$A$1:$ZZ$200,MATCH($A67,J!$A$1:$A$200,0),MATCH(O$8,J!$A$1:$ZZ$1,0)),""),"")</f>
        <v/>
      </c>
      <c r="P67" s="10"/>
      <c r="Q67" s="43">
        <f>IF(Q66&lt;&gt;"",IF(INDEX(J!$A$1:$ZZ$200,MATCH(Q66+1,J!$A$1:$A$200,0),MATCH(R$8,J!$A$1:$ZZ$1,0))&lt;&gt;"",Q66+1,""),"")</f>
        <v>2026</v>
      </c>
      <c r="R67" s="45">
        <f>IFERROR(IF(INDEX(J!$A$1:$ZZ$200,MATCH($A67,J!$A$1:$A$200,0),MATCH(R$8,J!$A$1:$ZZ$1,0))&lt;&gt;"",INDEX(J!$A$1:$ZZ$200,MATCH($A67,J!$A$1:$A$200,0),MATCH(R$8,J!$A$1:$ZZ$1,0)),""),"")</f>
        <v>3.0318455170671199</v>
      </c>
      <c r="S67" s="45">
        <f>IFERROR(IF(INDEX(J!$A$1:$ZZ$200,MATCH($A67,J!$A$1:$A$200,0),MATCH(S$8,J!$A$1:$ZZ$1,0))&lt;&gt;"",INDEX(J!$A$1:$ZZ$200,MATCH($A67,J!$A$1:$A$200,0),MATCH(S$8,J!$A$1:$ZZ$1,0)),""),"")</f>
        <v>70.192238862754692</v>
      </c>
      <c r="T67" s="45">
        <f>IFERROR(IF(INDEX(J!$A$1:$ZZ$200,MATCH($A67,J!$A$1:$A$200,0),MATCH(T$8,J!$A$1:$ZZ$1,0))&lt;&gt;"",INDEX(J!$A$1:$ZZ$200,MATCH($A67,J!$A$1:$A$200,0),MATCH(T$8,J!$A$1:$ZZ$1,0)),""),"")</f>
        <v>40.87273827562349</v>
      </c>
      <c r="U67" s="45">
        <f>IFERROR(IF(INDEX(J!$A$1:$ZZ$200,MATCH($A67,J!$A$1:$A$200,0),MATCH(U$8,J!$A$1:$ZZ$1,0))&lt;&gt;"",INDEX(J!$A$1:$ZZ$200,MATCH($A67,J!$A$1:$A$200,0),MATCH(U$8,J!$A$1:$ZZ$1,0)),""),"")</f>
        <v>9.3134009081109799</v>
      </c>
    </row>
    <row r="68" spans="1:21">
      <c r="A68" s="43">
        <f>IF(A67&lt;&gt;"",IF(INDEX(J!$A$1:$ZZ$200,MATCH(A67+1,J!$A$1:$A$200,0),MATCH(B$8,J!$A$1:$ZZ$1,0))&lt;&gt;"",A67+1,""),"")</f>
        <v>2027</v>
      </c>
      <c r="B68" s="44">
        <f>IFERROR(IF(INDEX(J!$A$1:$ZZ$200,MATCH($A68,J!$A$1:$A$200,0),MATCH(B$8,J!$A$1:$ZZ$1,0))&lt;&gt;"",INDEX(J!$A$1:$ZZ$200,MATCH($A68,J!$A$1:$A$200,0),MATCH(B$8,J!$A$1:$ZZ$1,0)),""),"")</f>
        <v>3457.0639530418871</v>
      </c>
      <c r="C68" s="45">
        <f>IFERROR(IF(INDEX(J!$A$1:$ZZ$200,MATCH($A68,J!$A$1:$A$200,0),MATCH(C$8,J!$A$1:$ZZ$1,0))&lt;&gt;"",INDEX(J!$A$1:$ZZ$200,MATCH($A68,J!$A$1:$A$200,0),MATCH(C$8,J!$A$1:$ZZ$1,0)),""),"")</f>
        <v>40.682157291725652</v>
      </c>
      <c r="D68" s="10"/>
      <c r="E68" s="43">
        <f>IF(E67&lt;&gt;"",IF(INDEX(J!$A$1:$ZZ$200,MATCH(E67+1,J!$A$1:$A$200,0),MATCH(F$8,J!$A$1:$ZZ$1,0))&lt;&gt;"",E67+1,""),"")</f>
        <v>2027</v>
      </c>
      <c r="F68" s="45">
        <f>IFERROR(IF(INDEX(J!$A$1:$ZZ$200,MATCH($A68,J!$A$1:$A$200,0),MATCH(F$8,J!$A$1:$ZZ$1,0))&lt;&gt;"",INDEX(J!$A$1:$ZZ$200,MATCH($A68,J!$A$1:$A$200,0),MATCH(F$8,J!$A$1:$ZZ$1,0)),""),"")</f>
        <v>1.8951302661859097</v>
      </c>
      <c r="G68" s="45">
        <f>IFERROR(IF(INDEX(J!$A$1:$ZZ$200,MATCH($A68,J!$A$1:$A$200,0),MATCH(G$8,J!$A$1:$ZZ$1,0))&lt;&gt;"",INDEX(J!$A$1:$ZZ$200,MATCH($A68,J!$A$1:$A$200,0),MATCH(G$8,J!$A$1:$ZZ$1,0)),""),"")</f>
        <v>0.49244774374759248</v>
      </c>
      <c r="H68" s="45">
        <f>IFERROR(IF(INDEX(J!$A$1:$ZZ$200,MATCH($A68,J!$A$1:$A$200,0),MATCH(H$8,J!$A$1:$ZZ$1,0))&lt;&gt;"",INDEX(J!$A$1:$ZZ$200,MATCH($A68,J!$A$1:$A$200,0),MATCH(H$8,J!$A$1:$ZZ$1,0)),""),"")</f>
        <v>2.7241539056344761E-2</v>
      </c>
      <c r="I68" s="45">
        <f>IFERROR(IF(INDEX(J!$A$1:$ZZ$200,MATCH($A68,J!$A$1:$A$200,0),MATCH(I$8,J!$A$1:$ZZ$1,0))&lt;&gt;"",INDEX(J!$A$1:$ZZ$200,MATCH($A68,J!$A$1:$A$200,0),MATCH(I$8,J!$A$1:$ZZ$1,0)),""),"")</f>
        <v>0.50527075789806297</v>
      </c>
      <c r="J68" s="46">
        <f>IFERROR(IF(INDEX(J!$A$1:$ZZ$200,MATCH($A68,J!$A$1:$A$200,0),MATCH(J$8,J!$A$1:$ZZ$1,0))&lt;&gt;"",INDEX(J!$A$1:$ZZ$200,MATCH($A68,J!$A$1:$A$200,0),MATCH(J$8,J!$A$1:$ZZ$1,0)),""),"")</f>
        <v>0.87017022548390965</v>
      </c>
      <c r="K68" s="10"/>
      <c r="L68" s="43" t="str">
        <f>IF(L67&lt;&gt;"",IF(INDEX(J!$A$1:$ZZ$200,MATCH(L67+1,J!$A$1:$A$200,0),MATCH(M$8,J!$A$1:$ZZ$1,0))&lt;&gt;"",L67+1,""),"")</f>
        <v/>
      </c>
      <c r="M68" s="45" t="str">
        <f>IFERROR(IF(INDEX(J!$A$1:$ZZ$200,MATCH($A68,J!$A$1:$A$200,0),MATCH(M$8,J!$A$1:$ZZ$1,0))&lt;&gt;"",INDEX(J!$A$1:$ZZ$200,MATCH($A68,J!$A$1:$A$200,0),MATCH(M$8,J!$A$1:$ZZ$1,0)),""),"")</f>
        <v/>
      </c>
      <c r="N68" s="45" t="str">
        <f>IFERROR(IF(INDEX(J!$A$1:$ZZ$200,MATCH($A68,J!$A$1:$A$200,0),MATCH(N$8,J!$A$1:$ZZ$1,0))&lt;&gt;"",INDEX(J!$A$1:$ZZ$200,MATCH($A68,J!$A$1:$A$200,0),MATCH(N$8,J!$A$1:$ZZ$1,0)),""),"")</f>
        <v/>
      </c>
      <c r="O68" s="45" t="str">
        <f>IFERROR(IF(INDEX(J!$A$1:$ZZ$200,MATCH($A68,J!$A$1:$A$200,0),MATCH(O$8,J!$A$1:$ZZ$1,0))&lt;&gt;"",INDEX(J!$A$1:$ZZ$200,MATCH($A68,J!$A$1:$A$200,0),MATCH(O$8,J!$A$1:$ZZ$1,0)),""),"")</f>
        <v/>
      </c>
      <c r="P68" s="10"/>
      <c r="Q68" s="43">
        <f>IF(Q67&lt;&gt;"",IF(INDEX(J!$A$1:$ZZ$200,MATCH(Q67+1,J!$A$1:$A$200,0),MATCH(R$8,J!$A$1:$ZZ$1,0))&lt;&gt;"",Q67+1,""),"")</f>
        <v>2027</v>
      </c>
      <c r="R68" s="45">
        <f>IFERROR(IF(INDEX(J!$A$1:$ZZ$200,MATCH($A68,J!$A$1:$A$200,0),MATCH(R$8,J!$A$1:$ZZ$1,0))&lt;&gt;"",INDEX(J!$A$1:$ZZ$200,MATCH($A68,J!$A$1:$A$200,0),MATCH(R$8,J!$A$1:$ZZ$1,0)),""),"")</f>
        <v>3.2632480843306531</v>
      </c>
      <c r="S68" s="45">
        <f>IFERROR(IF(INDEX(J!$A$1:$ZZ$200,MATCH($A68,J!$A$1:$A$200,0),MATCH(S$8,J!$A$1:$ZZ$1,0))&lt;&gt;"",INDEX(J!$A$1:$ZZ$200,MATCH($A68,J!$A$1:$A$200,0),MATCH(S$8,J!$A$1:$ZZ$1,0)),""),"")</f>
        <v>70.267439020119582</v>
      </c>
      <c r="T68" s="45">
        <f>IFERROR(IF(INDEX(J!$A$1:$ZZ$200,MATCH($A68,J!$A$1:$A$200,0),MATCH(T$8,J!$A$1:$ZZ$1,0))&lt;&gt;"",INDEX(J!$A$1:$ZZ$200,MATCH($A68,J!$A$1:$A$200,0),MATCH(T$8,J!$A$1:$ZZ$1,0)),""),"")</f>
        <v>41.466874973748872</v>
      </c>
      <c r="U68" s="45">
        <f>IFERROR(IF(INDEX(J!$A$1:$ZZ$200,MATCH($A68,J!$A$1:$A$200,0),MATCH(U$8,J!$A$1:$ZZ$1,0))&lt;&gt;"",INDEX(J!$A$1:$ZZ$200,MATCH($A68,J!$A$1:$A$200,0),MATCH(U$8,J!$A$1:$ZZ$1,0)),""),"")</f>
        <v>9.4678118921440699</v>
      </c>
    </row>
    <row r="69" spans="1:21">
      <c r="A69" s="43">
        <f>IF(A68&lt;&gt;"",IF(INDEX(J!$A$1:$ZZ$200,MATCH(A68+1,J!$A$1:$A$200,0),MATCH(B$8,J!$A$1:$ZZ$1,0))&lt;&gt;"",A68+1,""),"")</f>
        <v>2028</v>
      </c>
      <c r="B69" s="44">
        <f>IFERROR(IF(INDEX(J!$A$1:$ZZ$200,MATCH($A69,J!$A$1:$A$200,0),MATCH(B$8,J!$A$1:$ZZ$1,0))&lt;&gt;"",INDEX(J!$A$1:$ZZ$200,MATCH($A69,J!$A$1:$A$200,0),MATCH(B$8,J!$A$1:$ZZ$1,0)),""),"")</f>
        <v>3487.1326778370253</v>
      </c>
      <c r="C69" s="45">
        <f>IFERROR(IF(INDEX(J!$A$1:$ZZ$200,MATCH($A69,J!$A$1:$A$200,0),MATCH(C$8,J!$A$1:$ZZ$1,0))&lt;&gt;"",INDEX(J!$A$1:$ZZ$200,MATCH($A69,J!$A$1:$A$200,0),MATCH(C$8,J!$A$1:$ZZ$1,0)),""),"")</f>
        <v>40.998128029178751</v>
      </c>
      <c r="D69" s="10"/>
      <c r="E69" s="43">
        <f>IF(E68&lt;&gt;"",IF(INDEX(J!$A$1:$ZZ$200,MATCH(E68+1,J!$A$1:$A$200,0),MATCH(F$8,J!$A$1:$ZZ$1,0))&lt;&gt;"",E68+1,""),"")</f>
        <v>2028</v>
      </c>
      <c r="F69" s="45">
        <f>IFERROR(IF(INDEX(J!$A$1:$ZZ$200,MATCH($A69,J!$A$1:$A$200,0),MATCH(F$8,J!$A$1:$ZZ$1,0))&lt;&gt;"",INDEX(J!$A$1:$ZZ$200,MATCH($A69,J!$A$1:$A$200,0),MATCH(F$8,J!$A$1:$ZZ$1,0)),""),"")</f>
        <v>1.9412582951833475</v>
      </c>
      <c r="G69" s="45">
        <f>IFERROR(IF(INDEX(J!$A$1:$ZZ$200,MATCH($A69,J!$A$1:$A$200,0),MATCH(G$8,J!$A$1:$ZZ$1,0))&lt;&gt;"",INDEX(J!$A$1:$ZZ$200,MATCH($A69,J!$A$1:$A$200,0),MATCH(G$8,J!$A$1:$ZZ$1,0)),""),"")</f>
        <v>0.5093905702103011</v>
      </c>
      <c r="H69" s="45">
        <f>IFERROR(IF(INDEX(J!$A$1:$ZZ$200,MATCH($A69,J!$A$1:$A$200,0),MATCH(H$8,J!$A$1:$ZZ$1,0))&lt;&gt;"",INDEX(J!$A$1:$ZZ$200,MATCH($A69,J!$A$1:$A$200,0),MATCH(H$8,J!$A$1:$ZZ$1,0)),""),"")</f>
        <v>3.4092069468373135E-2</v>
      </c>
      <c r="I69" s="45">
        <f>IFERROR(IF(INDEX(J!$A$1:$ZZ$200,MATCH($A69,J!$A$1:$A$200,0),MATCH(I$8,J!$A$1:$ZZ$1,0))&lt;&gt;"",INDEX(J!$A$1:$ZZ$200,MATCH($A69,J!$A$1:$A$200,0),MATCH(I$8,J!$A$1:$ZZ$1,0)),""),"")</f>
        <v>0.51685820668085969</v>
      </c>
      <c r="J69" s="46">
        <f>IFERROR(IF(INDEX(J!$A$1:$ZZ$200,MATCH($A69,J!$A$1:$A$200,0),MATCH(J$8,J!$A$1:$ZZ$1,0))&lt;&gt;"",INDEX(J!$A$1:$ZZ$200,MATCH($A69,J!$A$1:$A$200,0),MATCH(J$8,J!$A$1:$ZZ$1,0)),""),"")</f>
        <v>0.88091744882381373</v>
      </c>
      <c r="K69" s="10"/>
      <c r="L69" s="43" t="str">
        <f>IF(L68&lt;&gt;"",IF(INDEX(J!$A$1:$ZZ$200,MATCH(L68+1,J!$A$1:$A$200,0),MATCH(M$8,J!$A$1:$ZZ$1,0))&lt;&gt;"",L68+1,""),"")</f>
        <v/>
      </c>
      <c r="M69" s="45" t="str">
        <f>IFERROR(IF(INDEX(J!$A$1:$ZZ$200,MATCH($A69,J!$A$1:$A$200,0),MATCH(M$8,J!$A$1:$ZZ$1,0))&lt;&gt;"",INDEX(J!$A$1:$ZZ$200,MATCH($A69,J!$A$1:$A$200,0),MATCH(M$8,J!$A$1:$ZZ$1,0)),""),"")</f>
        <v/>
      </c>
      <c r="N69" s="45" t="str">
        <f>IFERROR(IF(INDEX(J!$A$1:$ZZ$200,MATCH($A69,J!$A$1:$A$200,0),MATCH(N$8,J!$A$1:$ZZ$1,0))&lt;&gt;"",INDEX(J!$A$1:$ZZ$200,MATCH($A69,J!$A$1:$A$200,0),MATCH(N$8,J!$A$1:$ZZ$1,0)),""),"")</f>
        <v/>
      </c>
      <c r="O69" s="45" t="str">
        <f>IFERROR(IF(INDEX(J!$A$1:$ZZ$200,MATCH($A69,J!$A$1:$A$200,0),MATCH(O$8,J!$A$1:$ZZ$1,0))&lt;&gt;"",INDEX(J!$A$1:$ZZ$200,MATCH($A69,J!$A$1:$A$200,0),MATCH(O$8,J!$A$1:$ZZ$1,0)),""),"")</f>
        <v/>
      </c>
      <c r="P69" s="10"/>
      <c r="Q69" s="43">
        <f>IF(Q68&lt;&gt;"",IF(INDEX(J!$A$1:$ZZ$200,MATCH(Q68+1,J!$A$1:$A$200,0),MATCH(R$8,J!$A$1:$ZZ$1,0))&lt;&gt;"",Q68+1,""),"")</f>
        <v>2028</v>
      </c>
      <c r="R69" s="45">
        <f>IFERROR(IF(INDEX(J!$A$1:$ZZ$200,MATCH($A69,J!$A$1:$A$200,0),MATCH(R$8,J!$A$1:$ZZ$1,0))&lt;&gt;"",INDEX(J!$A$1:$ZZ$200,MATCH($A69,J!$A$1:$A$200,0),MATCH(R$8,J!$A$1:$ZZ$1,0)),""),"")</f>
        <v>3.5048673036303715</v>
      </c>
      <c r="S69" s="45">
        <f>IFERROR(IF(INDEX(J!$A$1:$ZZ$200,MATCH($A69,J!$A$1:$A$200,0),MATCH(S$8,J!$A$1:$ZZ$1,0))&lt;&gt;"",INDEX(J!$A$1:$ZZ$200,MATCH($A69,J!$A$1:$A$200,0),MATCH(S$8,J!$A$1:$ZZ$1,0)),""),"")</f>
        <v>70.312524135176375</v>
      </c>
      <c r="T69" s="45">
        <f>IFERROR(IF(INDEX(J!$A$1:$ZZ$200,MATCH($A69,J!$A$1:$A$200,0),MATCH(T$8,J!$A$1:$ZZ$1,0))&lt;&gt;"",INDEX(J!$A$1:$ZZ$200,MATCH($A69,J!$A$1:$A$200,0),MATCH(T$8,J!$A$1:$ZZ$1,0)),""),"")</f>
        <v>42.096761546582172</v>
      </c>
      <c r="U69" s="45">
        <f>IFERROR(IF(INDEX(J!$A$1:$ZZ$200,MATCH($A69,J!$A$1:$A$200,0),MATCH(U$8,J!$A$1:$ZZ$1,0))&lt;&gt;"",INDEX(J!$A$1:$ZZ$200,MATCH($A69,J!$A$1:$A$200,0),MATCH(U$8,J!$A$1:$ZZ$1,0)),""),"")</f>
        <v>9.6039172470992007</v>
      </c>
    </row>
    <row r="70" spans="1:21">
      <c r="A70" s="43">
        <f>IF(A69&lt;&gt;"",IF(INDEX(J!$A$1:$ZZ$200,MATCH(A69+1,J!$A$1:$A$200,0),MATCH(B$8,J!$A$1:$ZZ$1,0))&lt;&gt;"",A69+1,""),"")</f>
        <v>2029</v>
      </c>
      <c r="B70" s="44">
        <f>IFERROR(IF(INDEX(J!$A$1:$ZZ$200,MATCH($A70,J!$A$1:$A$200,0),MATCH(B$8,J!$A$1:$ZZ$1,0))&lt;&gt;"",INDEX(J!$A$1:$ZZ$200,MATCH($A70,J!$A$1:$A$200,0),MATCH(B$8,J!$A$1:$ZZ$1,0)),""),"")</f>
        <v>3517.8447176992404</v>
      </c>
      <c r="C70" s="45">
        <f>IFERROR(IF(INDEX(J!$A$1:$ZZ$200,MATCH($A70,J!$A$1:$A$200,0),MATCH(C$8,J!$A$1:$ZZ$1,0))&lt;&gt;"",INDEX(J!$A$1:$ZZ$200,MATCH($A70,J!$A$1:$A$200,0),MATCH(C$8,J!$A$1:$ZZ$1,0)),""),"")</f>
        <v>41.331024870194419</v>
      </c>
      <c r="D70" s="10"/>
      <c r="E70" s="43">
        <f>IF(E69&lt;&gt;"",IF(INDEX(J!$A$1:$ZZ$200,MATCH(E69+1,J!$A$1:$A$200,0),MATCH(F$8,J!$A$1:$ZZ$1,0))&lt;&gt;"",E69+1,""),"")</f>
        <v>2029</v>
      </c>
      <c r="F70" s="45">
        <f>IFERROR(IF(INDEX(J!$A$1:$ZZ$200,MATCH($A70,J!$A$1:$A$200,0),MATCH(F$8,J!$A$1:$ZZ$1,0))&lt;&gt;"",INDEX(J!$A$1:$ZZ$200,MATCH($A70,J!$A$1:$A$200,0),MATCH(F$8,J!$A$1:$ZZ$1,0)),""),"")</f>
        <v>1.9832186992282879</v>
      </c>
      <c r="G70" s="45">
        <f>IFERROR(IF(INDEX(J!$A$1:$ZZ$200,MATCH($A70,J!$A$1:$A$200,0),MATCH(G$8,J!$A$1:$ZZ$1,0))&lt;&gt;"",INDEX(J!$A$1:$ZZ$200,MATCH($A70,J!$A$1:$A$200,0),MATCH(G$8,J!$A$1:$ZZ$1,0)),""),"")</f>
        <v>0.52417910510047216</v>
      </c>
      <c r="H70" s="45">
        <f>IFERROR(IF(INDEX(J!$A$1:$ZZ$200,MATCH($A70,J!$A$1:$A$200,0),MATCH(H$8,J!$A$1:$ZZ$1,0))&lt;&gt;"",INDEX(J!$A$1:$ZZ$200,MATCH($A70,J!$A$1:$A$200,0),MATCH(H$8,J!$A$1:$ZZ$1,0)),""),"")</f>
        <v>3.7269238299102433E-2</v>
      </c>
      <c r="I70" s="45">
        <f>IFERROR(IF(INDEX(J!$A$1:$ZZ$200,MATCH($A70,J!$A$1:$A$200,0),MATCH(I$8,J!$A$1:$ZZ$1,0))&lt;&gt;"",INDEX(J!$A$1:$ZZ$200,MATCH($A70,J!$A$1:$A$200,0),MATCH(I$8,J!$A$1:$ZZ$1,0)),""),"")</f>
        <v>0.52833096157633563</v>
      </c>
      <c r="J70" s="46">
        <f>IFERROR(IF(INDEX(J!$A$1:$ZZ$200,MATCH($A70,J!$A$1:$A$200,0),MATCH(J$8,J!$A$1:$ZZ$1,0))&lt;&gt;"",INDEX(J!$A$1:$ZZ$200,MATCH($A70,J!$A$1:$A$200,0),MATCH(J$8,J!$A$1:$ZZ$1,0)),""),"")</f>
        <v>0.89343939425237751</v>
      </c>
      <c r="K70" s="10"/>
      <c r="L70" s="43" t="str">
        <f>IF(L69&lt;&gt;"",IF(INDEX(J!$A$1:$ZZ$200,MATCH(L69+1,J!$A$1:$A$200,0),MATCH(M$8,J!$A$1:$ZZ$1,0))&lt;&gt;"",L69+1,""),"")</f>
        <v/>
      </c>
      <c r="M70" s="45" t="str">
        <f>IFERROR(IF(INDEX(J!$A$1:$ZZ$200,MATCH($A70,J!$A$1:$A$200,0),MATCH(M$8,J!$A$1:$ZZ$1,0))&lt;&gt;"",INDEX(J!$A$1:$ZZ$200,MATCH($A70,J!$A$1:$A$200,0),MATCH(M$8,J!$A$1:$ZZ$1,0)),""),"")</f>
        <v/>
      </c>
      <c r="N70" s="45" t="str">
        <f>IFERROR(IF(INDEX(J!$A$1:$ZZ$200,MATCH($A70,J!$A$1:$A$200,0),MATCH(N$8,J!$A$1:$ZZ$1,0))&lt;&gt;"",INDEX(J!$A$1:$ZZ$200,MATCH($A70,J!$A$1:$A$200,0),MATCH(N$8,J!$A$1:$ZZ$1,0)),""),"")</f>
        <v/>
      </c>
      <c r="O70" s="45" t="str">
        <f>IFERROR(IF(INDEX(J!$A$1:$ZZ$200,MATCH($A70,J!$A$1:$A$200,0),MATCH(O$8,J!$A$1:$ZZ$1,0))&lt;&gt;"",INDEX(J!$A$1:$ZZ$200,MATCH($A70,J!$A$1:$A$200,0),MATCH(O$8,J!$A$1:$ZZ$1,0)),""),"")</f>
        <v/>
      </c>
      <c r="P70" s="10"/>
      <c r="Q70" s="43">
        <f>IF(Q69&lt;&gt;"",IF(INDEX(J!$A$1:$ZZ$200,MATCH(Q69+1,J!$A$1:$A$200,0),MATCH(R$8,J!$A$1:$ZZ$1,0))&lt;&gt;"",Q69+1,""),"")</f>
        <v>2029</v>
      </c>
      <c r="R70" s="45">
        <f>IFERROR(IF(INDEX(J!$A$1:$ZZ$200,MATCH($A70,J!$A$1:$A$200,0),MATCH(R$8,J!$A$1:$ZZ$1,0))&lt;&gt;"",INDEX(J!$A$1:$ZZ$200,MATCH($A70,J!$A$1:$A$200,0),MATCH(R$8,J!$A$1:$ZZ$1,0)),""),"")</f>
        <v>3.7765420389081523</v>
      </c>
      <c r="S70" s="45">
        <f>IFERROR(IF(INDEX(J!$A$1:$ZZ$200,MATCH($A70,J!$A$1:$A$200,0),MATCH(S$8,J!$A$1:$ZZ$1,0))&lt;&gt;"",INDEX(J!$A$1:$ZZ$200,MATCH($A70,J!$A$1:$A$200,0),MATCH(S$8,J!$A$1:$ZZ$1,0)),""),"")</f>
        <v>70.332150218687133</v>
      </c>
      <c r="T70" s="45">
        <f>IFERROR(IF(INDEX(J!$A$1:$ZZ$200,MATCH($A70,J!$A$1:$A$200,0),MATCH(T$8,J!$A$1:$ZZ$1,0))&lt;&gt;"",INDEX(J!$A$1:$ZZ$200,MATCH($A70,J!$A$1:$A$200,0),MATCH(T$8,J!$A$1:$ZZ$1,0)),""),"")</f>
        <v>42.737630118984576</v>
      </c>
      <c r="U70" s="45">
        <f>IFERROR(IF(INDEX(J!$A$1:$ZZ$200,MATCH($A70,J!$A$1:$A$200,0),MATCH(U$8,J!$A$1:$ZZ$1,0))&lt;&gt;"",INDEX(J!$A$1:$ZZ$200,MATCH($A70,J!$A$1:$A$200,0),MATCH(U$8,J!$A$1:$ZZ$1,0)),""),"")</f>
        <v>9.7678440817113454</v>
      </c>
    </row>
    <row r="71" spans="1:21">
      <c r="A71" s="43">
        <f>IF(A70&lt;&gt;"",IF(INDEX(J!$A$1:$ZZ$200,MATCH(A70+1,J!$A$1:$A$200,0),MATCH(B$8,J!$A$1:$ZZ$1,0))&lt;&gt;"",A70+1,""),"")</f>
        <v>2030</v>
      </c>
      <c r="B71" s="44">
        <f>IFERROR(IF(INDEX(J!$A$1:$ZZ$200,MATCH($A71,J!$A$1:$A$200,0),MATCH(B$8,J!$A$1:$ZZ$1,0))&lt;&gt;"",INDEX(J!$A$1:$ZZ$200,MATCH($A71,J!$A$1:$A$200,0),MATCH(B$8,J!$A$1:$ZZ$1,0)),""),"")</f>
        <v>3551.7826777097994</v>
      </c>
      <c r="C71" s="45">
        <f>IFERROR(IF(INDEX(J!$A$1:$ZZ$200,MATCH($A71,J!$A$1:$A$200,0),MATCH(C$8,J!$A$1:$ZZ$1,0))&lt;&gt;"",INDEX(J!$A$1:$ZZ$200,MATCH($A71,J!$A$1:$A$200,0),MATCH(C$8,J!$A$1:$ZZ$1,0)),""),"")</f>
        <v>41.711236272555908</v>
      </c>
      <c r="D71" s="10"/>
      <c r="E71" s="43">
        <f>IF(E70&lt;&gt;"",IF(INDEX(J!$A$1:$ZZ$200,MATCH(E70+1,J!$A$1:$A$200,0),MATCH(F$8,J!$A$1:$ZZ$1,0))&lt;&gt;"",E70+1,""),"")</f>
        <v>2030</v>
      </c>
      <c r="F71" s="45">
        <f>IFERROR(IF(INDEX(J!$A$1:$ZZ$200,MATCH($A71,J!$A$1:$A$200,0),MATCH(F$8,J!$A$1:$ZZ$1,0))&lt;&gt;"",INDEX(J!$A$1:$ZZ$200,MATCH($A71,J!$A$1:$A$200,0),MATCH(F$8,J!$A$1:$ZZ$1,0)),""),"")</f>
        <v>2.0696855067590523</v>
      </c>
      <c r="G71" s="45">
        <f>IFERROR(IF(INDEX(J!$A$1:$ZZ$200,MATCH($A71,J!$A$1:$A$200,0),MATCH(G$8,J!$A$1:$ZZ$1,0))&lt;&gt;"",INDEX(J!$A$1:$ZZ$200,MATCH($A71,J!$A$1:$A$200,0),MATCH(G$8,J!$A$1:$ZZ$1,0)),""),"")</f>
        <v>0.53426694651783568</v>
      </c>
      <c r="H71" s="45">
        <f>IFERROR(IF(INDEX(J!$A$1:$ZZ$200,MATCH($A71,J!$A$1:$A$200,0),MATCH(H$8,J!$A$1:$ZZ$1,0))&lt;&gt;"",INDEX(J!$A$1:$ZZ$200,MATCH($A71,J!$A$1:$A$200,0),MATCH(H$8,J!$A$1:$ZZ$1,0)),""),"")</f>
        <v>9.8111247763288542E-2</v>
      </c>
      <c r="I71" s="45">
        <f>IFERROR(IF(INDEX(J!$A$1:$ZZ$200,MATCH($A71,J!$A$1:$A$200,0),MATCH(I$8,J!$A$1:$ZZ$1,0))&lt;&gt;"",INDEX(J!$A$1:$ZZ$200,MATCH($A71,J!$A$1:$A$200,0),MATCH(I$8,J!$A$1:$ZZ$1,0)),""),"")</f>
        <v>0.54003500378698255</v>
      </c>
      <c r="J71" s="46">
        <f>IFERROR(IF(INDEX(J!$A$1:$ZZ$200,MATCH($A71,J!$A$1:$A$200,0),MATCH(J$8,J!$A$1:$ZZ$1,0))&lt;&gt;"",INDEX(J!$A$1:$ZZ$200,MATCH($A71,J!$A$1:$A$200,0),MATCH(J$8,J!$A$1:$ZZ$1,0)),""),"")</f>
        <v>0.89727230869094521</v>
      </c>
      <c r="K71" s="10"/>
      <c r="L71" s="43" t="str">
        <f>IF(L70&lt;&gt;"",IF(INDEX(J!$A$1:$ZZ$200,MATCH(L70+1,J!$A$1:$A$200,0),MATCH(M$8,J!$A$1:$ZZ$1,0))&lt;&gt;"",L70+1,""),"")</f>
        <v/>
      </c>
      <c r="M71" s="45" t="str">
        <f>IFERROR(IF(INDEX(J!$A$1:$ZZ$200,MATCH($A71,J!$A$1:$A$200,0),MATCH(M$8,J!$A$1:$ZZ$1,0))&lt;&gt;"",INDEX(J!$A$1:$ZZ$200,MATCH($A71,J!$A$1:$A$200,0),MATCH(M$8,J!$A$1:$ZZ$1,0)),""),"")</f>
        <v/>
      </c>
      <c r="N71" s="45" t="str">
        <f>IFERROR(IF(INDEX(J!$A$1:$ZZ$200,MATCH($A71,J!$A$1:$A$200,0),MATCH(N$8,J!$A$1:$ZZ$1,0))&lt;&gt;"",INDEX(J!$A$1:$ZZ$200,MATCH($A71,J!$A$1:$A$200,0),MATCH(N$8,J!$A$1:$ZZ$1,0)),""),"")</f>
        <v/>
      </c>
      <c r="O71" s="45" t="str">
        <f>IFERROR(IF(INDEX(J!$A$1:$ZZ$200,MATCH($A71,J!$A$1:$A$200,0),MATCH(O$8,J!$A$1:$ZZ$1,0))&lt;&gt;"",INDEX(J!$A$1:$ZZ$200,MATCH($A71,J!$A$1:$A$200,0),MATCH(O$8,J!$A$1:$ZZ$1,0)),""),"")</f>
        <v/>
      </c>
      <c r="P71" s="10"/>
      <c r="Q71" s="43">
        <f>IF(Q70&lt;&gt;"",IF(INDEX(J!$A$1:$ZZ$200,MATCH(Q70+1,J!$A$1:$A$200,0),MATCH(R$8,J!$A$1:$ZZ$1,0))&lt;&gt;"",Q70+1,""),"")</f>
        <v>2030</v>
      </c>
      <c r="R71" s="45">
        <f>IFERROR(IF(INDEX(J!$A$1:$ZZ$200,MATCH($A71,J!$A$1:$A$200,0),MATCH(R$8,J!$A$1:$ZZ$1,0))&lt;&gt;"",INDEX(J!$A$1:$ZZ$200,MATCH($A71,J!$A$1:$A$200,0),MATCH(R$8,J!$A$1:$ZZ$1,0)),""),"")</f>
        <v>4.0501616145103236</v>
      </c>
      <c r="S71" s="45">
        <f>IFERROR(IF(INDEX(J!$A$1:$ZZ$200,MATCH($A71,J!$A$1:$A$200,0),MATCH(S$8,J!$A$1:$ZZ$1,0))&lt;&gt;"",INDEX(J!$A$1:$ZZ$200,MATCH($A71,J!$A$1:$A$200,0),MATCH(S$8,J!$A$1:$ZZ$1,0)),""),"")</f>
        <v>70.399244953618052</v>
      </c>
      <c r="T71" s="45">
        <f>IFERROR(IF(INDEX(J!$A$1:$ZZ$200,MATCH($A71,J!$A$1:$A$200,0),MATCH(T$8,J!$A$1:$ZZ$1,0))&lt;&gt;"",INDEX(J!$A$1:$ZZ$200,MATCH($A71,J!$A$1:$A$200,0),MATCH(T$8,J!$A$1:$ZZ$1,0)),""),"")</f>
        <v>43.395287057848968</v>
      </c>
      <c r="U71" s="45">
        <f>IFERROR(IF(INDEX(J!$A$1:$ZZ$200,MATCH($A71,J!$A$1:$A$200,0),MATCH(U$8,J!$A$1:$ZZ$1,0))&lt;&gt;"",INDEX(J!$A$1:$ZZ$200,MATCH($A71,J!$A$1:$A$200,0),MATCH(U$8,J!$A$1:$ZZ$1,0)),""),"")</f>
        <v>9.9200989543002578</v>
      </c>
    </row>
    <row r="72" spans="1:21">
      <c r="A72" s="43">
        <f>IF(A71&lt;&gt;"",IF(INDEX(J!$A$1:$ZZ$200,MATCH(A71+1,J!$A$1:$A$200,0),MATCH(B$8,J!$A$1:$ZZ$1,0))&lt;&gt;"",A71+1,""),"")</f>
        <v>2031</v>
      </c>
      <c r="B72" s="44">
        <f>IFERROR(IF(INDEX(J!$A$1:$ZZ$200,MATCH($A72,J!$A$1:$A$200,0),MATCH(B$8,J!$A$1:$ZZ$1,0))&lt;&gt;"",INDEX(J!$A$1:$ZZ$200,MATCH($A72,J!$A$1:$A$200,0),MATCH(B$8,J!$A$1:$ZZ$1,0)),""),"")</f>
        <v>3587.3032609719476</v>
      </c>
      <c r="C72" s="45">
        <f>IFERROR(IF(INDEX(J!$A$1:$ZZ$200,MATCH($A72,J!$A$1:$A$200,0),MATCH(C$8,J!$A$1:$ZZ$1,0))&lt;&gt;"",INDEX(J!$A$1:$ZZ$200,MATCH($A72,J!$A$1:$A$200,0),MATCH(C$8,J!$A$1:$ZZ$1,0)),""),"")</f>
        <v>42.119675293467814</v>
      </c>
      <c r="D72" s="10"/>
      <c r="E72" s="43">
        <f>IF(E71&lt;&gt;"",IF(INDEX(J!$A$1:$ZZ$200,MATCH(E71+1,J!$A$1:$A$200,0),MATCH(F$8,J!$A$1:$ZZ$1,0))&lt;&gt;"",E71+1,""),"")</f>
        <v>2031</v>
      </c>
      <c r="F72" s="45">
        <f>IFERROR(IF(INDEX(J!$A$1:$ZZ$200,MATCH($A72,J!$A$1:$A$200,0),MATCH(F$8,J!$A$1:$ZZ$1,0))&lt;&gt;"",INDEX(J!$A$1:$ZZ$200,MATCH($A72,J!$A$1:$A$200,0),MATCH(F$8,J!$A$1:$ZZ$1,0)),""),"")</f>
        <v>2.1100273195131805</v>
      </c>
      <c r="G72" s="45">
        <f>IFERROR(IF(INDEX(J!$A$1:$ZZ$200,MATCH($A72,J!$A$1:$A$200,0),MATCH(G$8,J!$A$1:$ZZ$1,0))&lt;&gt;"",INDEX(J!$A$1:$ZZ$200,MATCH($A72,J!$A$1:$A$200,0),MATCH(G$8,J!$A$1:$ZZ$1,0)),""),"")</f>
        <v>0.53993443293831866</v>
      </c>
      <c r="H72" s="45">
        <f>IFERROR(IF(INDEX(J!$A$1:$ZZ$200,MATCH($A72,J!$A$1:$A$200,0),MATCH(H$8,J!$A$1:$ZZ$1,0))&lt;&gt;"",INDEX(J!$A$1:$ZZ$200,MATCH($A72,J!$A$1:$A$200,0),MATCH(H$8,J!$A$1:$ZZ$1,0)),""),"")</f>
        <v>0.10392037478388982</v>
      </c>
      <c r="I72" s="45">
        <f>IFERROR(IF(INDEX(J!$A$1:$ZZ$200,MATCH($A72,J!$A$1:$A$200,0),MATCH(I$8,J!$A$1:$ZZ$1,0))&lt;&gt;"",INDEX(J!$A$1:$ZZ$200,MATCH($A72,J!$A$1:$A$200,0),MATCH(I$8,J!$A$1:$ZZ$1,0)),""),"")</f>
        <v>0.55199653423450146</v>
      </c>
      <c r="J72" s="46">
        <f>IFERROR(IF(INDEX(J!$A$1:$ZZ$200,MATCH($A72,J!$A$1:$A$200,0),MATCH(J$8,J!$A$1:$ZZ$1,0))&lt;&gt;"",INDEX(J!$A$1:$ZZ$200,MATCH($A72,J!$A$1:$A$200,0),MATCH(J$8,J!$A$1:$ZZ$1,0)),""),"")</f>
        <v>0.91417597755647051</v>
      </c>
      <c r="K72" s="10"/>
      <c r="L72" s="43" t="str">
        <f>IF(L71&lt;&gt;"",IF(INDEX(J!$A$1:$ZZ$200,MATCH(L71+1,J!$A$1:$A$200,0),MATCH(M$8,J!$A$1:$ZZ$1,0))&lt;&gt;"",L71+1,""),"")</f>
        <v/>
      </c>
      <c r="M72" s="45" t="str">
        <f>IFERROR(IF(INDEX(J!$A$1:$ZZ$200,MATCH($A72,J!$A$1:$A$200,0),MATCH(M$8,J!$A$1:$ZZ$1,0))&lt;&gt;"",INDEX(J!$A$1:$ZZ$200,MATCH($A72,J!$A$1:$A$200,0),MATCH(M$8,J!$A$1:$ZZ$1,0)),""),"")</f>
        <v/>
      </c>
      <c r="N72" s="45" t="str">
        <f>IFERROR(IF(INDEX(J!$A$1:$ZZ$200,MATCH($A72,J!$A$1:$A$200,0),MATCH(N$8,J!$A$1:$ZZ$1,0))&lt;&gt;"",INDEX(J!$A$1:$ZZ$200,MATCH($A72,J!$A$1:$A$200,0),MATCH(N$8,J!$A$1:$ZZ$1,0)),""),"")</f>
        <v/>
      </c>
      <c r="O72" s="45" t="str">
        <f>IFERROR(IF(INDEX(J!$A$1:$ZZ$200,MATCH($A72,J!$A$1:$A$200,0),MATCH(O$8,J!$A$1:$ZZ$1,0))&lt;&gt;"",INDEX(J!$A$1:$ZZ$200,MATCH($A72,J!$A$1:$A$200,0),MATCH(O$8,J!$A$1:$ZZ$1,0)),""),"")</f>
        <v/>
      </c>
      <c r="P72" s="10"/>
      <c r="Q72" s="43">
        <f>IF(Q71&lt;&gt;"",IF(INDEX(J!$A$1:$ZZ$200,MATCH(Q71+1,J!$A$1:$A$200,0),MATCH(R$8,J!$A$1:$ZZ$1,0))&lt;&gt;"",Q71+1,""),"")</f>
        <v>2031</v>
      </c>
      <c r="R72" s="45">
        <f>IFERROR(IF(INDEX(J!$A$1:$ZZ$200,MATCH($A72,J!$A$1:$A$200,0),MATCH(R$8,J!$A$1:$ZZ$1,0))&lt;&gt;"",INDEX(J!$A$1:$ZZ$200,MATCH($A72,J!$A$1:$A$200,0),MATCH(R$8,J!$A$1:$ZZ$1,0)),""),"")</f>
        <v>4.3235720740453818</v>
      </c>
      <c r="S72" s="45">
        <f>IFERROR(IF(INDEX(J!$A$1:$ZZ$200,MATCH($A72,J!$A$1:$A$200,0),MATCH(S$8,J!$A$1:$ZZ$1,0))&lt;&gt;"",INDEX(J!$A$1:$ZZ$200,MATCH($A72,J!$A$1:$A$200,0),MATCH(S$8,J!$A$1:$ZZ$1,0)),""),"")</f>
        <v>70.444511459355667</v>
      </c>
      <c r="T72" s="45">
        <f>IFERROR(IF(INDEX(J!$A$1:$ZZ$200,MATCH($A72,J!$A$1:$A$200,0),MATCH(T$8,J!$A$1:$ZZ$1,0))&lt;&gt;"",INDEX(J!$A$1:$ZZ$200,MATCH($A72,J!$A$1:$A$200,0),MATCH(T$8,J!$A$1:$ZZ$1,0)),""),"")</f>
        <v>44.053627970694187</v>
      </c>
      <c r="U72" s="45">
        <f>IFERROR(IF(INDEX(J!$A$1:$ZZ$200,MATCH($A72,J!$A$1:$A$200,0),MATCH(U$8,J!$A$1:$ZZ$1,0))&lt;&gt;"",INDEX(J!$A$1:$ZZ$200,MATCH($A72,J!$A$1:$A$200,0),MATCH(U$8,J!$A$1:$ZZ$1,0)),""),"")</f>
        <v>10.061919757944475</v>
      </c>
    </row>
    <row r="73" spans="1:21">
      <c r="A73" s="43">
        <f>IF(A72&lt;&gt;"",IF(INDEX(J!$A$1:$ZZ$200,MATCH(A72+1,J!$A$1:$A$200,0),MATCH(B$8,J!$A$1:$ZZ$1,0))&lt;&gt;"",A72+1,""),"")</f>
        <v>2032</v>
      </c>
      <c r="B73" s="44">
        <f>IFERROR(IF(INDEX(J!$A$1:$ZZ$200,MATCH($A73,J!$A$1:$A$200,0),MATCH(B$8,J!$A$1:$ZZ$1,0))&lt;&gt;"",INDEX(J!$A$1:$ZZ$200,MATCH($A73,J!$A$1:$A$200,0),MATCH(B$8,J!$A$1:$ZZ$1,0)),""),"")</f>
        <v>3624.4762859160546</v>
      </c>
      <c r="C73" s="45">
        <f>IFERROR(IF(INDEX(J!$A$1:$ZZ$200,MATCH($A73,J!$A$1:$A$200,0),MATCH(C$8,J!$A$1:$ZZ$1,0))&lt;&gt;"",INDEX(J!$A$1:$ZZ$200,MATCH($A73,J!$A$1:$A$200,0),MATCH(C$8,J!$A$1:$ZZ$1,0)),""),"")</f>
        <v>42.557484811135517</v>
      </c>
      <c r="D73" s="10"/>
      <c r="E73" s="43">
        <f>IF(E72&lt;&gt;"",IF(INDEX(J!$A$1:$ZZ$200,MATCH(E72+1,J!$A$1:$A$200,0),MATCH(F$8,J!$A$1:$ZZ$1,0))&lt;&gt;"",E72+1,""),"")</f>
        <v>2032</v>
      </c>
      <c r="F73" s="45">
        <f>IFERROR(IF(INDEX(J!$A$1:$ZZ$200,MATCH($A73,J!$A$1:$A$200,0),MATCH(F$8,J!$A$1:$ZZ$1,0))&lt;&gt;"",INDEX(J!$A$1:$ZZ$200,MATCH($A73,J!$A$1:$A$200,0),MATCH(F$8,J!$A$1:$ZZ$1,0)),""),"")</f>
        <v>2.1778317816727877</v>
      </c>
      <c r="G73" s="45">
        <f>IFERROR(IF(INDEX(J!$A$1:$ZZ$200,MATCH($A73,J!$A$1:$A$200,0),MATCH(G$8,J!$A$1:$ZZ$1,0))&lt;&gt;"",INDEX(J!$A$1:$ZZ$200,MATCH($A73,J!$A$1:$A$200,0),MATCH(G$8,J!$A$1:$ZZ$1,0)),""),"")</f>
        <v>0.5429338488280957</v>
      </c>
      <c r="H73" s="45">
        <f>IFERROR(IF(INDEX(J!$A$1:$ZZ$200,MATCH($A73,J!$A$1:$A$200,0),MATCH(H$8,J!$A$1:$ZZ$1,0))&lt;&gt;"",INDEX(J!$A$1:$ZZ$200,MATCH($A73,J!$A$1:$A$200,0),MATCH(H$8,J!$A$1:$ZZ$1,0)),""),"")</f>
        <v>0.15747627121916219</v>
      </c>
      <c r="I73" s="45">
        <f>IFERROR(IF(INDEX(J!$A$1:$ZZ$200,MATCH($A73,J!$A$1:$A$200,0),MATCH(I$8,J!$A$1:$ZZ$1,0))&lt;&gt;"",INDEX(J!$A$1:$ZZ$200,MATCH($A73,J!$A$1:$A$200,0),MATCH(I$8,J!$A$1:$ZZ$1,0)),""),"")</f>
        <v>0.56095496839713521</v>
      </c>
      <c r="J73" s="46">
        <f>IFERROR(IF(INDEX(J!$A$1:$ZZ$200,MATCH($A73,J!$A$1:$A$200,0),MATCH(J$8,J!$A$1:$ZZ$1,0))&lt;&gt;"",INDEX(J!$A$1:$ZZ$200,MATCH($A73,J!$A$1:$A$200,0),MATCH(J$8,J!$A$1:$ZZ$1,0)),""),"")</f>
        <v>0.91646669322839447</v>
      </c>
      <c r="K73" s="10"/>
      <c r="L73" s="43" t="str">
        <f>IF(L72&lt;&gt;"",IF(INDEX(J!$A$1:$ZZ$200,MATCH(L72+1,J!$A$1:$A$200,0),MATCH(M$8,J!$A$1:$ZZ$1,0))&lt;&gt;"",L72+1,""),"")</f>
        <v/>
      </c>
      <c r="M73" s="45" t="str">
        <f>IFERROR(IF(INDEX(J!$A$1:$ZZ$200,MATCH($A73,J!$A$1:$A$200,0),MATCH(M$8,J!$A$1:$ZZ$1,0))&lt;&gt;"",INDEX(J!$A$1:$ZZ$200,MATCH($A73,J!$A$1:$A$200,0),MATCH(M$8,J!$A$1:$ZZ$1,0)),""),"")</f>
        <v/>
      </c>
      <c r="N73" s="45" t="str">
        <f>IFERROR(IF(INDEX(J!$A$1:$ZZ$200,MATCH($A73,J!$A$1:$A$200,0),MATCH(N$8,J!$A$1:$ZZ$1,0))&lt;&gt;"",INDEX(J!$A$1:$ZZ$200,MATCH($A73,J!$A$1:$A$200,0),MATCH(N$8,J!$A$1:$ZZ$1,0)),""),"")</f>
        <v/>
      </c>
      <c r="O73" s="45" t="str">
        <f>IFERROR(IF(INDEX(J!$A$1:$ZZ$200,MATCH($A73,J!$A$1:$A$200,0),MATCH(O$8,J!$A$1:$ZZ$1,0))&lt;&gt;"",INDEX(J!$A$1:$ZZ$200,MATCH($A73,J!$A$1:$A$200,0),MATCH(O$8,J!$A$1:$ZZ$1,0)),""),"")</f>
        <v/>
      </c>
      <c r="P73" s="10"/>
      <c r="Q73" s="43">
        <f>IF(Q72&lt;&gt;"",IF(INDEX(J!$A$1:$ZZ$200,MATCH(Q72+1,J!$A$1:$A$200,0),MATCH(R$8,J!$A$1:$ZZ$1,0))&lt;&gt;"",Q72+1,""),"")</f>
        <v>2032</v>
      </c>
      <c r="R73" s="45">
        <f>IFERROR(IF(INDEX(J!$A$1:$ZZ$200,MATCH($A73,J!$A$1:$A$200,0),MATCH(R$8,J!$A$1:$ZZ$1,0))&lt;&gt;"",INDEX(J!$A$1:$ZZ$200,MATCH($A73,J!$A$1:$A$200,0),MATCH(R$8,J!$A$1:$ZZ$1,0)),""),"")</f>
        <v>4.6117264043331101</v>
      </c>
      <c r="S73" s="45">
        <f>IFERROR(IF(INDEX(J!$A$1:$ZZ$200,MATCH($A73,J!$A$1:$A$200,0),MATCH(S$8,J!$A$1:$ZZ$1,0))&lt;&gt;"",INDEX(J!$A$1:$ZZ$200,MATCH($A73,J!$A$1:$A$200,0),MATCH(S$8,J!$A$1:$ZZ$1,0)),""),"")</f>
        <v>70.571176115939195</v>
      </c>
      <c r="T73" s="45">
        <f>IFERROR(IF(INDEX(J!$A$1:$ZZ$200,MATCH($A73,J!$A$1:$A$200,0),MATCH(T$8,J!$A$1:$ZZ$1,0))&lt;&gt;"",INDEX(J!$A$1:$ZZ$200,MATCH($A73,J!$A$1:$A$200,0),MATCH(T$8,J!$A$1:$ZZ$1,0)),""),"")</f>
        <v>44.739937177591024</v>
      </c>
      <c r="U73" s="45">
        <f>IFERROR(IF(INDEX(J!$A$1:$ZZ$200,MATCH($A73,J!$A$1:$A$200,0),MATCH(U$8,J!$A$1:$ZZ$1,0))&lt;&gt;"",INDEX(J!$A$1:$ZZ$200,MATCH($A73,J!$A$1:$A$200,0),MATCH(U$8,J!$A$1:$ZZ$1,0)),""),"")</f>
        <v>10.197122108050852</v>
      </c>
    </row>
    <row r="74" spans="1:21">
      <c r="A74" s="43">
        <f>IF(A73&lt;&gt;"",IF(INDEX(J!$A$1:$ZZ$200,MATCH(A73+1,J!$A$1:$A$200,0),MATCH(B$8,J!$A$1:$ZZ$1,0))&lt;&gt;"",A73+1,""),"")</f>
        <v>2033</v>
      </c>
      <c r="B74" s="44">
        <f>IFERROR(IF(INDEX(J!$A$1:$ZZ$200,MATCH($A74,J!$A$1:$A$200,0),MATCH(B$8,J!$A$1:$ZZ$1,0))&lt;&gt;"",INDEX(J!$A$1:$ZZ$200,MATCH($A74,J!$A$1:$A$200,0),MATCH(B$8,J!$A$1:$ZZ$1,0)),""),"")</f>
        <v>3663.582800762113</v>
      </c>
      <c r="C74" s="45">
        <f>IFERROR(IF(INDEX(J!$A$1:$ZZ$200,MATCH($A74,J!$A$1:$A$200,0),MATCH(C$8,J!$A$1:$ZZ$1,0))&lt;&gt;"",INDEX(J!$A$1:$ZZ$200,MATCH($A74,J!$A$1:$A$200,0),MATCH(C$8,J!$A$1:$ZZ$1,0)),""),"")</f>
        <v>43.028635397221763</v>
      </c>
      <c r="D74" s="10"/>
      <c r="E74" s="43">
        <f>IF(E73&lt;&gt;"",IF(INDEX(J!$A$1:$ZZ$200,MATCH(E73+1,J!$A$1:$A$200,0),MATCH(F$8,J!$A$1:$ZZ$1,0))&lt;&gt;"",E73+1,""),"")</f>
        <v>2033</v>
      </c>
      <c r="F74" s="45">
        <f>IFERROR(IF(INDEX(J!$A$1:$ZZ$200,MATCH($A74,J!$A$1:$A$200,0),MATCH(F$8,J!$A$1:$ZZ$1,0))&lt;&gt;"",INDEX(J!$A$1:$ZZ$200,MATCH($A74,J!$A$1:$A$200,0),MATCH(F$8,J!$A$1:$ZZ$1,0)),""),"")</f>
        <v>2.2263068175169183</v>
      </c>
      <c r="G74" s="45">
        <f>IFERROR(IF(INDEX(J!$A$1:$ZZ$200,MATCH($A74,J!$A$1:$A$200,0),MATCH(G$8,J!$A$1:$ZZ$1,0))&lt;&gt;"",INDEX(J!$A$1:$ZZ$200,MATCH($A74,J!$A$1:$A$200,0),MATCH(G$8,J!$A$1:$ZZ$1,0)),""),"")</f>
        <v>0.54376108861378258</v>
      </c>
      <c r="H74" s="45">
        <f>IFERROR(IF(INDEX(J!$A$1:$ZZ$200,MATCH($A74,J!$A$1:$A$200,0),MATCH(H$8,J!$A$1:$ZZ$1,0))&lt;&gt;"",INDEX(J!$A$1:$ZZ$200,MATCH($A74,J!$A$1:$A$200,0),MATCH(H$8,J!$A$1:$ZZ$1,0)),""),"")</f>
        <v>0.18674162152571153</v>
      </c>
      <c r="I74" s="45">
        <f>IFERROR(IF(INDEX(J!$A$1:$ZZ$200,MATCH($A74,J!$A$1:$A$200,0),MATCH(I$8,J!$A$1:$ZZ$1,0))&lt;&gt;"",INDEX(J!$A$1:$ZZ$200,MATCH($A74,J!$A$1:$A$200,0),MATCH(I$8,J!$A$1:$ZZ$1,0)),""),"")</f>
        <v>0.56985475778730565</v>
      </c>
      <c r="J74" s="46">
        <f>IFERROR(IF(INDEX(J!$A$1:$ZZ$200,MATCH($A74,J!$A$1:$A$200,0),MATCH(J$8,J!$A$1:$ZZ$1,0))&lt;&gt;"",INDEX(J!$A$1:$ZZ$200,MATCH($A74,J!$A$1:$A$200,0),MATCH(J$8,J!$A$1:$ZZ$1,0)),""),"")</f>
        <v>0.92594934959011876</v>
      </c>
      <c r="K74" s="10"/>
      <c r="L74" s="43" t="str">
        <f>IF(L73&lt;&gt;"",IF(INDEX(J!$A$1:$ZZ$200,MATCH(L73+1,J!$A$1:$A$200,0),MATCH(M$8,J!$A$1:$ZZ$1,0))&lt;&gt;"",L73+1,""),"")</f>
        <v/>
      </c>
      <c r="M74" s="45" t="str">
        <f>IFERROR(IF(INDEX(J!$A$1:$ZZ$200,MATCH($A74,J!$A$1:$A$200,0),MATCH(M$8,J!$A$1:$ZZ$1,0))&lt;&gt;"",INDEX(J!$A$1:$ZZ$200,MATCH($A74,J!$A$1:$A$200,0),MATCH(M$8,J!$A$1:$ZZ$1,0)),""),"")</f>
        <v/>
      </c>
      <c r="N74" s="45" t="str">
        <f>IFERROR(IF(INDEX(J!$A$1:$ZZ$200,MATCH($A74,J!$A$1:$A$200,0),MATCH(N$8,J!$A$1:$ZZ$1,0))&lt;&gt;"",INDEX(J!$A$1:$ZZ$200,MATCH($A74,J!$A$1:$A$200,0),MATCH(N$8,J!$A$1:$ZZ$1,0)),""),"")</f>
        <v/>
      </c>
      <c r="O74" s="45" t="str">
        <f>IFERROR(IF(INDEX(J!$A$1:$ZZ$200,MATCH($A74,J!$A$1:$A$200,0),MATCH(O$8,J!$A$1:$ZZ$1,0))&lt;&gt;"",INDEX(J!$A$1:$ZZ$200,MATCH($A74,J!$A$1:$A$200,0),MATCH(O$8,J!$A$1:$ZZ$1,0)),""),"")</f>
        <v/>
      </c>
      <c r="P74" s="10"/>
      <c r="Q74" s="43">
        <f>IF(Q73&lt;&gt;"",IF(INDEX(J!$A$1:$ZZ$200,MATCH(Q73+1,J!$A$1:$A$200,0),MATCH(R$8,J!$A$1:$ZZ$1,0))&lt;&gt;"",Q73+1,""),"")</f>
        <v>2033</v>
      </c>
      <c r="R74" s="45">
        <f>IFERROR(IF(INDEX(J!$A$1:$ZZ$200,MATCH($A74,J!$A$1:$A$200,0),MATCH(R$8,J!$A$1:$ZZ$1,0))&lt;&gt;"",INDEX(J!$A$1:$ZZ$200,MATCH($A74,J!$A$1:$A$200,0),MATCH(R$8,J!$A$1:$ZZ$1,0)),""),"")</f>
        <v>4.894789591481123</v>
      </c>
      <c r="S74" s="45">
        <f>IFERROR(IF(INDEX(J!$A$1:$ZZ$200,MATCH($A74,J!$A$1:$A$200,0),MATCH(S$8,J!$A$1:$ZZ$1,0))&lt;&gt;"",INDEX(J!$A$1:$ZZ$200,MATCH($A74,J!$A$1:$A$200,0),MATCH(S$8,J!$A$1:$ZZ$1,0)),""),"")</f>
        <v>70.754575207537613</v>
      </c>
      <c r="T74" s="45">
        <f>IFERROR(IF(INDEX(J!$A$1:$ZZ$200,MATCH($A74,J!$A$1:$A$200,0),MATCH(T$8,J!$A$1:$ZZ$1,0))&lt;&gt;"",INDEX(J!$A$1:$ZZ$200,MATCH($A74,J!$A$1:$A$200,0),MATCH(T$8,J!$A$1:$ZZ$1,0)),""),"")</f>
        <v>45.402518417321069</v>
      </c>
      <c r="U74" s="45">
        <f>IFERROR(IF(INDEX(J!$A$1:$ZZ$200,MATCH($A74,J!$A$1:$A$200,0),MATCH(U$8,J!$A$1:$ZZ$1,0))&lt;&gt;"",INDEX(J!$A$1:$ZZ$200,MATCH($A74,J!$A$1:$A$200,0),MATCH(U$8,J!$A$1:$ZZ$1,0)),""),"")</f>
        <v>10.333041451126727</v>
      </c>
    </row>
    <row r="75" spans="1:21">
      <c r="A75" s="43">
        <f>IF(A74&lt;&gt;"",IF(INDEX(J!$A$1:$ZZ$200,MATCH(A74+1,J!$A$1:$A$200,0),MATCH(B$8,J!$A$1:$ZZ$1,0))&lt;&gt;"",A74+1,""),"")</f>
        <v>2034</v>
      </c>
      <c r="B75" s="44">
        <f>IFERROR(IF(INDEX(J!$A$1:$ZZ$200,MATCH($A75,J!$A$1:$A$200,0),MATCH(B$8,J!$A$1:$ZZ$1,0))&lt;&gt;"",INDEX(J!$A$1:$ZZ$200,MATCH($A75,J!$A$1:$A$200,0),MATCH(B$8,J!$A$1:$ZZ$1,0)),""),"")</f>
        <v>3704.2810733744896</v>
      </c>
      <c r="C75" s="45">
        <f>IFERROR(IF(INDEX(J!$A$1:$ZZ$200,MATCH($A75,J!$A$1:$A$200,0),MATCH(C$8,J!$A$1:$ZZ$1,0))&lt;&gt;"",INDEX(J!$A$1:$ZZ$200,MATCH($A75,J!$A$1:$A$200,0),MATCH(C$8,J!$A$1:$ZZ$1,0)),""),"")</f>
        <v>43.5207427263311</v>
      </c>
      <c r="D75" s="10"/>
      <c r="E75" s="43">
        <f>IF(E74&lt;&gt;"",IF(INDEX(J!$A$1:$ZZ$200,MATCH(E74+1,J!$A$1:$A$200,0),MATCH(F$8,J!$A$1:$ZZ$1,0))&lt;&gt;"",E74+1,""),"")</f>
        <v>2034</v>
      </c>
      <c r="F75" s="45">
        <f>IFERROR(IF(INDEX(J!$A$1:$ZZ$200,MATCH($A75,J!$A$1:$A$200,0),MATCH(F$8,J!$A$1:$ZZ$1,0))&lt;&gt;"",INDEX(J!$A$1:$ZZ$200,MATCH($A75,J!$A$1:$A$200,0),MATCH(F$8,J!$A$1:$ZZ$1,0)),""),"")</f>
        <v>2.2995283720176172</v>
      </c>
      <c r="G75" s="45">
        <f>IFERROR(IF(INDEX(J!$A$1:$ZZ$200,MATCH($A75,J!$A$1:$A$200,0),MATCH(G$8,J!$A$1:$ZZ$1,0))&lt;&gt;"",INDEX(J!$A$1:$ZZ$200,MATCH($A75,J!$A$1:$A$200,0),MATCH(G$8,J!$A$1:$ZZ$1,0)),""),"")</f>
        <v>0.54293004713625048</v>
      </c>
      <c r="H75" s="45">
        <f>IFERROR(IF(INDEX(J!$A$1:$ZZ$200,MATCH($A75,J!$A$1:$A$200,0),MATCH(H$8,J!$A$1:$ZZ$1,0))&lt;&gt;"",INDEX(J!$A$1:$ZZ$200,MATCH($A75,J!$A$1:$A$200,0),MATCH(H$8,J!$A$1:$ZZ$1,0)),""),"")</f>
        <v>0.23871085427656757</v>
      </c>
      <c r="I75" s="45">
        <f>IFERROR(IF(INDEX(J!$A$1:$ZZ$200,MATCH($A75,J!$A$1:$A$200,0),MATCH(I$8,J!$A$1:$ZZ$1,0))&lt;&gt;"",INDEX(J!$A$1:$ZZ$200,MATCH($A75,J!$A$1:$A$200,0),MATCH(I$8,J!$A$1:$ZZ$1,0)),""),"")</f>
        <v>0.58149712733701897</v>
      </c>
      <c r="J75" s="46">
        <f>IFERROR(IF(INDEX(J!$A$1:$ZZ$200,MATCH($A75,J!$A$1:$A$200,0),MATCH(J$8,J!$A$1:$ZZ$1,0))&lt;&gt;"",INDEX(J!$A$1:$ZZ$200,MATCH($A75,J!$A$1:$A$200,0),MATCH(J$8,J!$A$1:$ZZ$1,0)),""),"")</f>
        <v>0.93639034326778003</v>
      </c>
      <c r="K75" s="10"/>
      <c r="L75" s="43" t="str">
        <f>IF(L74&lt;&gt;"",IF(INDEX(J!$A$1:$ZZ$200,MATCH(L74+1,J!$A$1:$A$200,0),MATCH(M$8,J!$A$1:$ZZ$1,0))&lt;&gt;"",L74+1,""),"")</f>
        <v/>
      </c>
      <c r="M75" s="45" t="str">
        <f>IFERROR(IF(INDEX(J!$A$1:$ZZ$200,MATCH($A75,J!$A$1:$A$200,0),MATCH(M$8,J!$A$1:$ZZ$1,0))&lt;&gt;"",INDEX(J!$A$1:$ZZ$200,MATCH($A75,J!$A$1:$A$200,0),MATCH(M$8,J!$A$1:$ZZ$1,0)),""),"")</f>
        <v/>
      </c>
      <c r="N75" s="45" t="str">
        <f>IFERROR(IF(INDEX(J!$A$1:$ZZ$200,MATCH($A75,J!$A$1:$A$200,0),MATCH(N$8,J!$A$1:$ZZ$1,0))&lt;&gt;"",INDEX(J!$A$1:$ZZ$200,MATCH($A75,J!$A$1:$A$200,0),MATCH(N$8,J!$A$1:$ZZ$1,0)),""),"")</f>
        <v/>
      </c>
      <c r="O75" s="45" t="str">
        <f>IFERROR(IF(INDEX(J!$A$1:$ZZ$200,MATCH($A75,J!$A$1:$A$200,0),MATCH(O$8,J!$A$1:$ZZ$1,0))&lt;&gt;"",INDEX(J!$A$1:$ZZ$200,MATCH($A75,J!$A$1:$A$200,0),MATCH(O$8,J!$A$1:$ZZ$1,0)),""),"")</f>
        <v/>
      </c>
      <c r="P75" s="10"/>
      <c r="Q75" s="43">
        <f>IF(Q74&lt;&gt;"",IF(INDEX(J!$A$1:$ZZ$200,MATCH(Q74+1,J!$A$1:$A$200,0),MATCH(R$8,J!$A$1:$ZZ$1,0))&lt;&gt;"",Q74+1,""),"")</f>
        <v>2034</v>
      </c>
      <c r="R75" s="45">
        <f>IFERROR(IF(INDEX(J!$A$1:$ZZ$200,MATCH($A75,J!$A$1:$A$200,0),MATCH(R$8,J!$A$1:$ZZ$1,0))&lt;&gt;"",INDEX(J!$A$1:$ZZ$200,MATCH($A75,J!$A$1:$A$200,0),MATCH(R$8,J!$A$1:$ZZ$1,0)),""),"")</f>
        <v>5.1855004947513796</v>
      </c>
      <c r="S75" s="45">
        <f>IFERROR(IF(INDEX(J!$A$1:$ZZ$200,MATCH($A75,J!$A$1:$A$200,0),MATCH(S$8,J!$A$1:$ZZ$1,0))&lt;&gt;"",INDEX(J!$A$1:$ZZ$200,MATCH($A75,J!$A$1:$A$200,0),MATCH(S$8,J!$A$1:$ZZ$1,0)),""),"")</f>
        <v>71.067907830520326</v>
      </c>
      <c r="T75" s="45">
        <f>IFERROR(IF(INDEX(J!$A$1:$ZZ$200,MATCH($A75,J!$A$1:$A$200,0),MATCH(T$8,J!$A$1:$ZZ$1,0))&lt;&gt;"",INDEX(J!$A$1:$ZZ$200,MATCH($A75,J!$A$1:$A$200,0),MATCH(T$8,J!$A$1:$ZZ$1,0)),""),"")</f>
        <v>46.055460864595673</v>
      </c>
      <c r="U75" s="45">
        <f>IFERROR(IF(INDEX(J!$A$1:$ZZ$200,MATCH($A75,J!$A$1:$A$200,0),MATCH(U$8,J!$A$1:$ZZ$1,0))&lt;&gt;"",INDEX(J!$A$1:$ZZ$200,MATCH($A75,J!$A$1:$A$200,0),MATCH(U$8,J!$A$1:$ZZ$1,0)),""),"")</f>
        <v>10.458462908674273</v>
      </c>
    </row>
    <row r="76" spans="1:21">
      <c r="A76" s="43">
        <f>IF(A75&lt;&gt;"",IF(INDEX(J!$A$1:$ZZ$200,MATCH(A75+1,J!$A$1:$A$200,0),MATCH(B$8,J!$A$1:$ZZ$1,0))&lt;&gt;"",A75+1,""),"")</f>
        <v>2035</v>
      </c>
      <c r="B76" s="44">
        <f>IFERROR(IF(INDEX(J!$A$1:$ZZ$200,MATCH($A76,J!$A$1:$A$200,0),MATCH(B$8,J!$A$1:$ZZ$1,0))&lt;&gt;"",INDEX(J!$A$1:$ZZ$200,MATCH($A76,J!$A$1:$A$200,0),MATCH(B$8,J!$A$1:$ZZ$1,0)),""),"")</f>
        <v>3749.0032147210472</v>
      </c>
      <c r="C76" s="45">
        <f>IFERROR(IF(INDEX(J!$A$1:$ZZ$200,MATCH($A76,J!$A$1:$A$200,0),MATCH(C$8,J!$A$1:$ZZ$1,0))&lt;&gt;"",INDEX(J!$A$1:$ZZ$200,MATCH($A76,J!$A$1:$A$200,0),MATCH(C$8,J!$A$1:$ZZ$1,0)),""),"")</f>
        <v>44.062479751974486</v>
      </c>
      <c r="D76" s="10"/>
      <c r="E76" s="43">
        <f>IF(E75&lt;&gt;"",IF(INDEX(J!$A$1:$ZZ$200,MATCH(E75+1,J!$A$1:$A$200,0),MATCH(F$8,J!$A$1:$ZZ$1,0))&lt;&gt;"",E75+1,""),"")</f>
        <v>2035</v>
      </c>
      <c r="F76" s="45">
        <f>IFERROR(IF(INDEX(J!$A$1:$ZZ$200,MATCH($A76,J!$A$1:$A$200,0),MATCH(F$8,J!$A$1:$ZZ$1,0))&lt;&gt;"",INDEX(J!$A$1:$ZZ$200,MATCH($A76,J!$A$1:$A$200,0),MATCH(F$8,J!$A$1:$ZZ$1,0)),""),"")</f>
        <v>2.399562929745283</v>
      </c>
      <c r="G76" s="45">
        <f>IFERROR(IF(INDEX(J!$A$1:$ZZ$200,MATCH($A76,J!$A$1:$A$200,0),MATCH(G$8,J!$A$1:$ZZ$1,0))&lt;&gt;"",INDEX(J!$A$1:$ZZ$200,MATCH($A76,J!$A$1:$A$200,0),MATCH(G$8,J!$A$1:$ZZ$1,0)),""),"")</f>
        <v>0.54162196362036519</v>
      </c>
      <c r="H76" s="45">
        <f>IFERROR(IF(INDEX(J!$A$1:$ZZ$200,MATCH($A76,J!$A$1:$A$200,0),MATCH(H$8,J!$A$1:$ZZ$1,0))&lt;&gt;"",INDEX(J!$A$1:$ZZ$200,MATCH($A76,J!$A$1:$A$200,0),MATCH(H$8,J!$A$1:$ZZ$1,0)),""),"")</f>
        <v>0.31722496584217252</v>
      </c>
      <c r="I76" s="45">
        <f>IFERROR(IF(INDEX(J!$A$1:$ZZ$200,MATCH($A76,J!$A$1:$A$200,0),MATCH(I$8,J!$A$1:$ZZ$1,0))&lt;&gt;"",INDEX(J!$A$1:$ZZ$200,MATCH($A76,J!$A$1:$A$200,0),MATCH(I$8,J!$A$1:$ZZ$1,0)),""),"")</f>
        <v>0.59166895747097192</v>
      </c>
      <c r="J76" s="46">
        <f>IFERROR(IF(INDEX(J!$A$1:$ZZ$200,MATCH($A76,J!$A$1:$A$200,0),MATCH(J$8,J!$A$1:$ZZ$1,0))&lt;&gt;"",INDEX(J!$A$1:$ZZ$200,MATCH($A76,J!$A$1:$A$200,0),MATCH(J$8,J!$A$1:$ZZ$1,0)),""),"")</f>
        <v>0.94904704281177321</v>
      </c>
      <c r="K76" s="10"/>
      <c r="L76" s="43" t="str">
        <f>IF(L75&lt;&gt;"",IF(INDEX(J!$A$1:$ZZ$200,MATCH(L75+1,J!$A$1:$A$200,0),MATCH(M$8,J!$A$1:$ZZ$1,0))&lt;&gt;"",L75+1,""),"")</f>
        <v/>
      </c>
      <c r="M76" s="45" t="str">
        <f>IFERROR(IF(INDEX(J!$A$1:$ZZ$200,MATCH($A76,J!$A$1:$A$200,0),MATCH(M$8,J!$A$1:$ZZ$1,0))&lt;&gt;"",INDEX(J!$A$1:$ZZ$200,MATCH($A76,J!$A$1:$A$200,0),MATCH(M$8,J!$A$1:$ZZ$1,0)),""),"")</f>
        <v/>
      </c>
      <c r="N76" s="45" t="str">
        <f>IFERROR(IF(INDEX(J!$A$1:$ZZ$200,MATCH($A76,J!$A$1:$A$200,0),MATCH(N$8,J!$A$1:$ZZ$1,0))&lt;&gt;"",INDEX(J!$A$1:$ZZ$200,MATCH($A76,J!$A$1:$A$200,0),MATCH(N$8,J!$A$1:$ZZ$1,0)),""),"")</f>
        <v/>
      </c>
      <c r="O76" s="45" t="str">
        <f>IFERROR(IF(INDEX(J!$A$1:$ZZ$200,MATCH($A76,J!$A$1:$A$200,0),MATCH(O$8,J!$A$1:$ZZ$1,0))&lt;&gt;"",INDEX(J!$A$1:$ZZ$200,MATCH($A76,J!$A$1:$A$200,0),MATCH(O$8,J!$A$1:$ZZ$1,0)),""),"")</f>
        <v/>
      </c>
      <c r="P76" s="10"/>
      <c r="Q76" s="43">
        <f>IF(Q75&lt;&gt;"",IF(INDEX(J!$A$1:$ZZ$200,MATCH(Q75+1,J!$A$1:$A$200,0),MATCH(R$8,J!$A$1:$ZZ$1,0))&lt;&gt;"",Q75+1,""),"")</f>
        <v>2035</v>
      </c>
      <c r="R76" s="45">
        <f>IFERROR(IF(INDEX(J!$A$1:$ZZ$200,MATCH($A76,J!$A$1:$A$200,0),MATCH(R$8,J!$A$1:$ZZ$1,0))&lt;&gt;"",INDEX(J!$A$1:$ZZ$200,MATCH($A76,J!$A$1:$A$200,0),MATCH(R$8,J!$A$1:$ZZ$1,0)),""),"")</f>
        <v>5.4799622513417745</v>
      </c>
      <c r="S76" s="45">
        <f>IFERROR(IF(INDEX(J!$A$1:$ZZ$200,MATCH($A76,J!$A$1:$A$200,0),MATCH(S$8,J!$A$1:$ZZ$1,0))&lt;&gt;"",INDEX(J!$A$1:$ZZ$200,MATCH($A76,J!$A$1:$A$200,0),MATCH(S$8,J!$A$1:$ZZ$1,0)),""),"")</f>
        <v>71.49644224585488</v>
      </c>
      <c r="T76" s="45">
        <f>IFERROR(IF(INDEX(J!$A$1:$ZZ$200,MATCH($A76,J!$A$1:$A$200,0),MATCH(T$8,J!$A$1:$ZZ$1,0))&lt;&gt;"",INDEX(J!$A$1:$ZZ$200,MATCH($A76,J!$A$1:$A$200,0),MATCH(T$8,J!$A$1:$ZZ$1,0)),""),"")</f>
        <v>46.762811530480114</v>
      </c>
      <c r="U76" s="45">
        <f>IFERROR(IF(INDEX(J!$A$1:$ZZ$200,MATCH($A76,J!$A$1:$A$200,0),MATCH(U$8,J!$A$1:$ZZ$1,0))&lt;&gt;"",INDEX(J!$A$1:$ZZ$200,MATCH($A76,J!$A$1:$A$200,0),MATCH(U$8,J!$A$1:$ZZ$1,0)),""),"")</f>
        <v>10.581730257319471</v>
      </c>
    </row>
    <row r="77" spans="1:21">
      <c r="A77" s="43">
        <f>IF(A76&lt;&gt;"",IF(INDEX(J!$A$1:$ZZ$200,MATCH(A76+1,J!$A$1:$A$200,0),MATCH(B$8,J!$A$1:$ZZ$1,0))&lt;&gt;"",A76+1,""),"")</f>
        <v>2036</v>
      </c>
      <c r="B77" s="44">
        <f>IFERROR(IF(INDEX(J!$A$1:$ZZ$200,MATCH($A77,J!$A$1:$A$200,0),MATCH(B$8,J!$A$1:$ZZ$1,0))&lt;&gt;"",INDEX(J!$A$1:$ZZ$200,MATCH($A77,J!$A$1:$A$200,0),MATCH(B$8,J!$A$1:$ZZ$1,0)),""),"")</f>
        <v>3795.000305755148</v>
      </c>
      <c r="C77" s="45">
        <f>IFERROR(IF(INDEX(J!$A$1:$ZZ$200,MATCH($A77,J!$A$1:$A$200,0),MATCH(C$8,J!$A$1:$ZZ$1,0))&lt;&gt;"",INDEX(J!$A$1:$ZZ$200,MATCH($A77,J!$A$1:$A$200,0),MATCH(C$8,J!$A$1:$ZZ$1,0)),""),"")</f>
        <v>44.621811724837457</v>
      </c>
      <c r="D77" s="10"/>
      <c r="E77" s="43">
        <f>IF(E76&lt;&gt;"",IF(INDEX(J!$A$1:$ZZ$200,MATCH(E76+1,J!$A$1:$A$200,0),MATCH(F$8,J!$A$1:$ZZ$1,0))&lt;&gt;"",E76+1,""),"")</f>
        <v>2036</v>
      </c>
      <c r="F77" s="45">
        <f>IFERROR(IF(INDEX(J!$A$1:$ZZ$200,MATCH($A77,J!$A$1:$A$200,0),MATCH(F$8,J!$A$1:$ZZ$1,0))&lt;&gt;"",INDEX(J!$A$1:$ZZ$200,MATCH($A77,J!$A$1:$A$200,0),MATCH(F$8,J!$A$1:$ZZ$1,0)),""),"")</f>
        <v>2.4622815865683796</v>
      </c>
      <c r="G77" s="45">
        <f>IFERROR(IF(INDEX(J!$A$1:$ZZ$200,MATCH($A77,J!$A$1:$A$200,0),MATCH(G$8,J!$A$1:$ZZ$1,0))&lt;&gt;"",INDEX(J!$A$1:$ZZ$200,MATCH($A77,J!$A$1:$A$200,0),MATCH(G$8,J!$A$1:$ZZ$1,0)),""),"")</f>
        <v>0.54023758140642653</v>
      </c>
      <c r="H77" s="45">
        <f>IFERROR(IF(INDEX(J!$A$1:$ZZ$200,MATCH($A77,J!$A$1:$A$200,0),MATCH(H$8,J!$A$1:$ZZ$1,0))&lt;&gt;"",INDEX(J!$A$1:$ZZ$200,MATCH($A77,J!$A$1:$A$200,0),MATCH(H$8,J!$A$1:$ZZ$1,0)),""),"")</f>
        <v>0.37361704776863647</v>
      </c>
      <c r="I77" s="45">
        <f>IFERROR(IF(INDEX(J!$A$1:$ZZ$200,MATCH($A77,J!$A$1:$A$200,0),MATCH(I$8,J!$A$1:$ZZ$1,0))&lt;&gt;"",INDEX(J!$A$1:$ZZ$200,MATCH($A77,J!$A$1:$A$200,0),MATCH(I$8,J!$A$1:$ZZ$1,0)),""),"")</f>
        <v>0.60116461444065405</v>
      </c>
      <c r="J77" s="46">
        <f>IFERROR(IF(INDEX(J!$A$1:$ZZ$200,MATCH($A77,J!$A$1:$A$200,0),MATCH(J$8,J!$A$1:$ZZ$1,0))&lt;&gt;"",INDEX(J!$A$1:$ZZ$200,MATCH($A77,J!$A$1:$A$200,0),MATCH(J$8,J!$A$1:$ZZ$1,0)),""),"")</f>
        <v>0.94726234295266232</v>
      </c>
      <c r="K77" s="10"/>
      <c r="L77" s="43" t="str">
        <f>IF(L76&lt;&gt;"",IF(INDEX(J!$A$1:$ZZ$200,MATCH(L76+1,J!$A$1:$A$200,0),MATCH(M$8,J!$A$1:$ZZ$1,0))&lt;&gt;"",L76+1,""),"")</f>
        <v/>
      </c>
      <c r="M77" s="45" t="str">
        <f>IFERROR(IF(INDEX(J!$A$1:$ZZ$200,MATCH($A77,J!$A$1:$A$200,0),MATCH(M$8,J!$A$1:$ZZ$1,0))&lt;&gt;"",INDEX(J!$A$1:$ZZ$200,MATCH($A77,J!$A$1:$A$200,0),MATCH(M$8,J!$A$1:$ZZ$1,0)),""),"")</f>
        <v/>
      </c>
      <c r="N77" s="45" t="str">
        <f>IFERROR(IF(INDEX(J!$A$1:$ZZ$200,MATCH($A77,J!$A$1:$A$200,0),MATCH(N$8,J!$A$1:$ZZ$1,0))&lt;&gt;"",INDEX(J!$A$1:$ZZ$200,MATCH($A77,J!$A$1:$A$200,0),MATCH(N$8,J!$A$1:$ZZ$1,0)),""),"")</f>
        <v/>
      </c>
      <c r="O77" s="45" t="str">
        <f>IFERROR(IF(INDEX(J!$A$1:$ZZ$200,MATCH($A77,J!$A$1:$A$200,0),MATCH(O$8,J!$A$1:$ZZ$1,0))&lt;&gt;"",INDEX(J!$A$1:$ZZ$200,MATCH($A77,J!$A$1:$A$200,0),MATCH(O$8,J!$A$1:$ZZ$1,0)),""),"")</f>
        <v/>
      </c>
      <c r="P77" s="10"/>
      <c r="Q77" s="43">
        <f>IF(Q76&lt;&gt;"",IF(INDEX(J!$A$1:$ZZ$200,MATCH(Q76+1,J!$A$1:$A$200,0),MATCH(R$8,J!$A$1:$ZZ$1,0))&lt;&gt;"",Q76+1,""),"")</f>
        <v>2036</v>
      </c>
      <c r="R77" s="45">
        <f>IFERROR(IF(INDEX(J!$A$1:$ZZ$200,MATCH($A77,J!$A$1:$A$200,0),MATCH(R$8,J!$A$1:$ZZ$1,0))&lt;&gt;"",INDEX(J!$A$1:$ZZ$200,MATCH($A77,J!$A$1:$A$200,0),MATCH(R$8,J!$A$1:$ZZ$1,0)),""),"")</f>
        <v>5.7806238426596623</v>
      </c>
      <c r="S77" s="45">
        <f>IFERROR(IF(INDEX(J!$A$1:$ZZ$200,MATCH($A77,J!$A$1:$A$200,0),MATCH(S$8,J!$A$1:$ZZ$1,0))&lt;&gt;"",INDEX(J!$A$1:$ZZ$200,MATCH($A77,J!$A$1:$A$200,0),MATCH(S$8,J!$A$1:$ZZ$1,0)),""),"")</f>
        <v>72.006079008439045</v>
      </c>
      <c r="T77" s="45">
        <f>IFERROR(IF(INDEX(J!$A$1:$ZZ$200,MATCH($A77,J!$A$1:$A$200,0),MATCH(T$8,J!$A$1:$ZZ$1,0))&lt;&gt;"",INDEX(J!$A$1:$ZZ$200,MATCH($A77,J!$A$1:$A$200,0),MATCH(T$8,J!$A$1:$ZZ$1,0)),""),"")</f>
        <v>47.436461731759579</v>
      </c>
      <c r="U77" s="45">
        <f>IFERROR(IF(INDEX(J!$A$1:$ZZ$200,MATCH($A77,J!$A$1:$A$200,0),MATCH(U$8,J!$A$1:$ZZ$1,0))&lt;&gt;"",INDEX(J!$A$1:$ZZ$200,MATCH($A77,J!$A$1:$A$200,0),MATCH(U$8,J!$A$1:$ZZ$1,0)),""),"")</f>
        <v>10.708546744194674</v>
      </c>
    </row>
    <row r="78" spans="1:21">
      <c r="A78" s="43">
        <f>IF(A77&lt;&gt;"",IF(INDEX(J!$A$1:$ZZ$200,MATCH(A77+1,J!$A$1:$A$200,0),MATCH(B$8,J!$A$1:$ZZ$1,0))&lt;&gt;"",A77+1,""),"")</f>
        <v>2037</v>
      </c>
      <c r="B78" s="44">
        <f>IFERROR(IF(INDEX(J!$A$1:$ZZ$200,MATCH($A78,J!$A$1:$A$200,0),MATCH(B$8,J!$A$1:$ZZ$1,0))&lt;&gt;"",INDEX(J!$A$1:$ZZ$200,MATCH($A78,J!$A$1:$A$200,0),MATCH(B$8,J!$A$1:$ZZ$1,0)),""),"")</f>
        <v>3846.2733996333823</v>
      </c>
      <c r="C78" s="45">
        <f>IFERROR(IF(INDEX(J!$A$1:$ZZ$200,MATCH($A78,J!$A$1:$A$200,0),MATCH(C$8,J!$A$1:$ZZ$1,0))&lt;&gt;"",INDEX(J!$A$1:$ZZ$200,MATCH($A78,J!$A$1:$A$200,0),MATCH(C$8,J!$A$1:$ZZ$1,0)),""),"")</f>
        <v>45.246070066821822</v>
      </c>
      <c r="D78" s="10"/>
      <c r="E78" s="43">
        <f>IF(E77&lt;&gt;"",IF(INDEX(J!$A$1:$ZZ$200,MATCH(E77+1,J!$A$1:$A$200,0),MATCH(F$8,J!$A$1:$ZZ$1,0))&lt;&gt;"",E77+1,""),"")</f>
        <v>2037</v>
      </c>
      <c r="F78" s="45">
        <f>IFERROR(IF(INDEX(J!$A$1:$ZZ$200,MATCH($A78,J!$A$1:$A$200,0),MATCH(F$8,J!$A$1:$ZZ$1,0))&lt;&gt;"",INDEX(J!$A$1:$ZZ$200,MATCH($A78,J!$A$1:$A$200,0),MATCH(F$8,J!$A$1:$ZZ$1,0)),""),"")</f>
        <v>2.5349737736812115</v>
      </c>
      <c r="G78" s="45">
        <f>IFERROR(IF(INDEX(J!$A$1:$ZZ$200,MATCH($A78,J!$A$1:$A$200,0),MATCH(G$8,J!$A$1:$ZZ$1,0))&lt;&gt;"",INDEX(J!$A$1:$ZZ$200,MATCH($A78,J!$A$1:$A$200,0),MATCH(G$8,J!$A$1:$ZZ$1,0)),""),"")</f>
        <v>0.53956593069368386</v>
      </c>
      <c r="H78" s="45">
        <f>IFERROR(IF(INDEX(J!$A$1:$ZZ$200,MATCH($A78,J!$A$1:$A$200,0),MATCH(H$8,J!$A$1:$ZZ$1,0))&lt;&gt;"",INDEX(J!$A$1:$ZZ$200,MATCH($A78,J!$A$1:$A$200,0),MATCH(H$8,J!$A$1:$ZZ$1,0)),""),"")</f>
        <v>0.42569275171234561</v>
      </c>
      <c r="I78" s="45">
        <f>IFERROR(IF(INDEX(J!$A$1:$ZZ$200,MATCH($A78,J!$A$1:$A$200,0),MATCH(I$8,J!$A$1:$ZZ$1,0))&lt;&gt;"",INDEX(J!$A$1:$ZZ$200,MATCH($A78,J!$A$1:$A$200,0),MATCH(I$8,J!$A$1:$ZZ$1,0)),""),"")</f>
        <v>0.61030373785255232</v>
      </c>
      <c r="J78" s="46">
        <f>IFERROR(IF(INDEX(J!$A$1:$ZZ$200,MATCH($A78,J!$A$1:$A$200,0),MATCH(J$8,J!$A$1:$ZZ$1,0))&lt;&gt;"",INDEX(J!$A$1:$ZZ$200,MATCH($A78,J!$A$1:$A$200,0),MATCH(J$8,J!$A$1:$ZZ$1,0)),""),"")</f>
        <v>0.95941135342262984</v>
      </c>
      <c r="K78" s="10"/>
      <c r="L78" s="43" t="str">
        <f>IF(L77&lt;&gt;"",IF(INDEX(J!$A$1:$ZZ$200,MATCH(L77+1,J!$A$1:$A$200,0),MATCH(M$8,J!$A$1:$ZZ$1,0))&lt;&gt;"",L77+1,""),"")</f>
        <v/>
      </c>
      <c r="M78" s="45" t="str">
        <f>IFERROR(IF(INDEX(J!$A$1:$ZZ$200,MATCH($A78,J!$A$1:$A$200,0),MATCH(M$8,J!$A$1:$ZZ$1,0))&lt;&gt;"",INDEX(J!$A$1:$ZZ$200,MATCH($A78,J!$A$1:$A$200,0),MATCH(M$8,J!$A$1:$ZZ$1,0)),""),"")</f>
        <v/>
      </c>
      <c r="N78" s="45" t="str">
        <f>IFERROR(IF(INDEX(J!$A$1:$ZZ$200,MATCH($A78,J!$A$1:$A$200,0),MATCH(N$8,J!$A$1:$ZZ$1,0))&lt;&gt;"",INDEX(J!$A$1:$ZZ$200,MATCH($A78,J!$A$1:$A$200,0),MATCH(N$8,J!$A$1:$ZZ$1,0)),""),"")</f>
        <v/>
      </c>
      <c r="O78" s="45" t="str">
        <f>IFERROR(IF(INDEX(J!$A$1:$ZZ$200,MATCH($A78,J!$A$1:$A$200,0),MATCH(O$8,J!$A$1:$ZZ$1,0))&lt;&gt;"",INDEX(J!$A$1:$ZZ$200,MATCH($A78,J!$A$1:$A$200,0),MATCH(O$8,J!$A$1:$ZZ$1,0)),""),"")</f>
        <v/>
      </c>
      <c r="P78" s="10"/>
      <c r="Q78" s="43">
        <f>IF(Q77&lt;&gt;"",IF(INDEX(J!$A$1:$ZZ$200,MATCH(Q77+1,J!$A$1:$A$200,0),MATCH(R$8,J!$A$1:$ZZ$1,0))&lt;&gt;"",Q77+1,""),"")</f>
        <v>2037</v>
      </c>
      <c r="R78" s="45">
        <f>IFERROR(IF(INDEX(J!$A$1:$ZZ$200,MATCH($A78,J!$A$1:$A$200,0),MATCH(R$8,J!$A$1:$ZZ$1,0))&lt;&gt;"",INDEX(J!$A$1:$ZZ$200,MATCH($A78,J!$A$1:$A$200,0),MATCH(R$8,J!$A$1:$ZZ$1,0)),""),"")</f>
        <v>6.084622215785676</v>
      </c>
      <c r="S78" s="45">
        <f>IFERROR(IF(INDEX(J!$A$1:$ZZ$200,MATCH($A78,J!$A$1:$A$200,0),MATCH(S$8,J!$A$1:$ZZ$1,0))&lt;&gt;"",INDEX(J!$A$1:$ZZ$200,MATCH($A78,J!$A$1:$A$200,0),MATCH(S$8,J!$A$1:$ZZ$1,0)),""),"")</f>
        <v>72.634370177651704</v>
      </c>
      <c r="T78" s="45">
        <f>IFERROR(IF(INDEX(J!$A$1:$ZZ$200,MATCH($A78,J!$A$1:$A$200,0),MATCH(T$8,J!$A$1:$ZZ$1,0))&lt;&gt;"",INDEX(J!$A$1:$ZZ$200,MATCH($A78,J!$A$1:$A$200,0),MATCH(T$8,J!$A$1:$ZZ$1,0)),""),"")</f>
        <v>48.114238642755559</v>
      </c>
      <c r="U78" s="45">
        <f>IFERROR(IF(INDEX(J!$A$1:$ZZ$200,MATCH($A78,J!$A$1:$A$200,0),MATCH(U$8,J!$A$1:$ZZ$1,0))&lt;&gt;"",INDEX(J!$A$1:$ZZ$200,MATCH($A78,J!$A$1:$A$200,0),MATCH(U$8,J!$A$1:$ZZ$1,0)),""),"")</f>
        <v>10.819176700876492</v>
      </c>
    </row>
    <row r="79" spans="1:21">
      <c r="A79" s="43">
        <f>IF(A78&lt;&gt;"",IF(INDEX(J!$A$1:$ZZ$200,MATCH(A78+1,J!$A$1:$A$200,0),MATCH(B$8,J!$A$1:$ZZ$1,0))&lt;&gt;"",A78+1,""),"")</f>
        <v>2038</v>
      </c>
      <c r="B79" s="44">
        <f>IFERROR(IF(INDEX(J!$A$1:$ZZ$200,MATCH($A79,J!$A$1:$A$200,0),MATCH(B$8,J!$A$1:$ZZ$1,0))&lt;&gt;"",INDEX(J!$A$1:$ZZ$200,MATCH($A79,J!$A$1:$A$200,0),MATCH(B$8,J!$A$1:$ZZ$1,0)),""),"")</f>
        <v>3899.8361956664667</v>
      </c>
      <c r="C79" s="45">
        <f>IFERROR(IF(INDEX(J!$A$1:$ZZ$200,MATCH($A79,J!$A$1:$A$200,0),MATCH(C$8,J!$A$1:$ZZ$1,0))&lt;&gt;"",INDEX(J!$A$1:$ZZ$200,MATCH($A79,J!$A$1:$A$200,0),MATCH(C$8,J!$A$1:$ZZ$1,0)),""),"")</f>
        <v>45.900784179176725</v>
      </c>
      <c r="D79" s="10"/>
      <c r="E79" s="43">
        <f>IF(E78&lt;&gt;"",IF(INDEX(J!$A$1:$ZZ$200,MATCH(E78+1,J!$A$1:$A$200,0),MATCH(F$8,J!$A$1:$ZZ$1,0))&lt;&gt;"",E78+1,""),"")</f>
        <v>2038</v>
      </c>
      <c r="F79" s="45">
        <f>IFERROR(IF(INDEX(J!$A$1:$ZZ$200,MATCH($A79,J!$A$1:$A$200,0),MATCH(F$8,J!$A$1:$ZZ$1,0))&lt;&gt;"",INDEX(J!$A$1:$ZZ$200,MATCH($A79,J!$A$1:$A$200,0),MATCH(F$8,J!$A$1:$ZZ$1,0)),""),"")</f>
        <v>2.6188799242378167</v>
      </c>
      <c r="G79" s="45">
        <f>IFERROR(IF(INDEX(J!$A$1:$ZZ$200,MATCH($A79,J!$A$1:$A$200,0),MATCH(G$8,J!$A$1:$ZZ$1,0))&lt;&gt;"",INDEX(J!$A$1:$ZZ$200,MATCH($A79,J!$A$1:$A$200,0),MATCH(G$8,J!$A$1:$ZZ$1,0)),""),"")</f>
        <v>0.54022767969154617</v>
      </c>
      <c r="H79" s="45">
        <f>IFERROR(IF(INDEX(J!$A$1:$ZZ$200,MATCH($A79,J!$A$1:$A$200,0),MATCH(H$8,J!$A$1:$ZZ$1,0))&lt;&gt;"",INDEX(J!$A$1:$ZZ$200,MATCH($A79,J!$A$1:$A$200,0),MATCH(H$8,J!$A$1:$ZZ$1,0)),""),"")</f>
        <v>0.4910638401527867</v>
      </c>
      <c r="I79" s="45">
        <f>IFERROR(IF(INDEX(J!$A$1:$ZZ$200,MATCH($A79,J!$A$1:$A$200,0),MATCH(I$8,J!$A$1:$ZZ$1,0))&lt;&gt;"",INDEX(J!$A$1:$ZZ$200,MATCH($A79,J!$A$1:$A$200,0),MATCH(I$8,J!$A$1:$ZZ$1,0)),""),"")</f>
        <v>0.61687398475036725</v>
      </c>
      <c r="J79" s="46">
        <f>IFERROR(IF(INDEX(J!$A$1:$ZZ$200,MATCH($A79,J!$A$1:$A$200,0),MATCH(J$8,J!$A$1:$ZZ$1,0))&lt;&gt;"",INDEX(J!$A$1:$ZZ$200,MATCH($A79,J!$A$1:$A$200,0),MATCH(J$8,J!$A$1:$ZZ$1,0)),""),"")</f>
        <v>0.97071441964311622</v>
      </c>
      <c r="K79" s="10"/>
      <c r="L79" s="43" t="str">
        <f>IF(L78&lt;&gt;"",IF(INDEX(J!$A$1:$ZZ$200,MATCH(L78+1,J!$A$1:$A$200,0),MATCH(M$8,J!$A$1:$ZZ$1,0))&lt;&gt;"",L78+1,""),"")</f>
        <v/>
      </c>
      <c r="M79" s="45" t="str">
        <f>IFERROR(IF(INDEX(J!$A$1:$ZZ$200,MATCH($A79,J!$A$1:$A$200,0),MATCH(M$8,J!$A$1:$ZZ$1,0))&lt;&gt;"",INDEX(J!$A$1:$ZZ$200,MATCH($A79,J!$A$1:$A$200,0),MATCH(M$8,J!$A$1:$ZZ$1,0)),""),"")</f>
        <v/>
      </c>
      <c r="N79" s="45" t="str">
        <f>IFERROR(IF(INDEX(J!$A$1:$ZZ$200,MATCH($A79,J!$A$1:$A$200,0),MATCH(N$8,J!$A$1:$ZZ$1,0))&lt;&gt;"",INDEX(J!$A$1:$ZZ$200,MATCH($A79,J!$A$1:$A$200,0),MATCH(N$8,J!$A$1:$ZZ$1,0)),""),"")</f>
        <v/>
      </c>
      <c r="O79" s="45" t="str">
        <f>IFERROR(IF(INDEX(J!$A$1:$ZZ$200,MATCH($A79,J!$A$1:$A$200,0),MATCH(O$8,J!$A$1:$ZZ$1,0))&lt;&gt;"",INDEX(J!$A$1:$ZZ$200,MATCH($A79,J!$A$1:$A$200,0),MATCH(O$8,J!$A$1:$ZZ$1,0)),""),"")</f>
        <v/>
      </c>
      <c r="P79" s="10"/>
      <c r="Q79" s="43">
        <f>IF(Q78&lt;&gt;"",IF(INDEX(J!$A$1:$ZZ$200,MATCH(Q78+1,J!$A$1:$A$200,0),MATCH(R$8,J!$A$1:$ZZ$1,0))&lt;&gt;"",Q78+1,""),"")</f>
        <v>2038</v>
      </c>
      <c r="R79" s="45">
        <f>IFERROR(IF(INDEX(J!$A$1:$ZZ$200,MATCH($A79,J!$A$1:$A$200,0),MATCH(R$8,J!$A$1:$ZZ$1,0))&lt;&gt;"",INDEX(J!$A$1:$ZZ$200,MATCH($A79,J!$A$1:$A$200,0),MATCH(R$8,J!$A$1:$ZZ$1,0)),""),"")</f>
        <v>6.3801939759284814</v>
      </c>
      <c r="S79" s="45">
        <f>IFERROR(IF(INDEX(J!$A$1:$ZZ$200,MATCH($A79,J!$A$1:$A$200,0),MATCH(S$8,J!$A$1:$ZZ$1,0))&lt;&gt;"",INDEX(J!$A$1:$ZZ$200,MATCH($A79,J!$A$1:$A$200,0),MATCH(S$8,J!$A$1:$ZZ$1,0)),""),"")</f>
        <v>73.3745063615671</v>
      </c>
      <c r="T79" s="45">
        <f>IFERROR(IF(INDEX(J!$A$1:$ZZ$200,MATCH($A79,J!$A$1:$A$200,0),MATCH(T$8,J!$A$1:$ZZ$1,0))&lt;&gt;"",INDEX(J!$A$1:$ZZ$200,MATCH($A79,J!$A$1:$A$200,0),MATCH(T$8,J!$A$1:$ZZ$1,0)),""),"")</f>
        <v>48.820934033913744</v>
      </c>
      <c r="U79" s="45">
        <f>IFERROR(IF(INDEX(J!$A$1:$ZZ$200,MATCH($A79,J!$A$1:$A$200,0),MATCH(U$8,J!$A$1:$ZZ$1,0))&lt;&gt;"",INDEX(J!$A$1:$ZZ$200,MATCH($A79,J!$A$1:$A$200,0),MATCH(U$8,J!$A$1:$ZZ$1,0)),""),"")</f>
        <v>10.946581901223549</v>
      </c>
    </row>
    <row r="80" spans="1:21">
      <c r="A80" s="43">
        <f>IF(A79&lt;&gt;"",IF(INDEX(J!$A$1:$ZZ$200,MATCH(A79+1,J!$A$1:$A$200,0),MATCH(B$8,J!$A$1:$ZZ$1,0))&lt;&gt;"",A79+1,""),"")</f>
        <v>2039</v>
      </c>
      <c r="B80" s="44">
        <f>IFERROR(IF(INDEX(J!$A$1:$ZZ$200,MATCH($A80,J!$A$1:$A$200,0),MATCH(B$8,J!$A$1:$ZZ$1,0))&lt;&gt;"",INDEX(J!$A$1:$ZZ$200,MATCH($A80,J!$A$1:$A$200,0),MATCH(B$8,J!$A$1:$ZZ$1,0)),""),"")</f>
        <v>3954.3967148665206</v>
      </c>
      <c r="C80" s="45">
        <f>IFERROR(IF(INDEX(J!$A$1:$ZZ$200,MATCH($A80,J!$A$1:$A$200,0),MATCH(C$8,J!$A$1:$ZZ$1,0))&lt;&gt;"",INDEX(J!$A$1:$ZZ$200,MATCH($A80,J!$A$1:$A$200,0),MATCH(C$8,J!$A$1:$ZZ$1,0)),""),"")</f>
        <v>46.571076949588637</v>
      </c>
      <c r="D80" s="10"/>
      <c r="E80" s="43">
        <f>IF(E79&lt;&gt;"",IF(INDEX(J!$A$1:$ZZ$200,MATCH(E79+1,J!$A$1:$A$200,0),MATCH(F$8,J!$A$1:$ZZ$1,0))&lt;&gt;"",E79+1,""),"")</f>
        <v>2039</v>
      </c>
      <c r="F80" s="45">
        <f>IFERROR(IF(INDEX(J!$A$1:$ZZ$200,MATCH($A80,J!$A$1:$A$200,0),MATCH(F$8,J!$A$1:$ZZ$1,0))&lt;&gt;"",INDEX(J!$A$1:$ZZ$200,MATCH($A80,J!$A$1:$A$200,0),MATCH(F$8,J!$A$1:$ZZ$1,0)),""),"")</f>
        <v>2.6366020096630143</v>
      </c>
      <c r="G80" s="45">
        <f>IFERROR(IF(INDEX(J!$A$1:$ZZ$200,MATCH($A80,J!$A$1:$A$200,0),MATCH(G$8,J!$A$1:$ZZ$1,0))&lt;&gt;"",INDEX(J!$A$1:$ZZ$200,MATCH($A80,J!$A$1:$A$200,0),MATCH(G$8,J!$A$1:$ZZ$1,0)),""),"")</f>
        <v>0.54166850238087727</v>
      </c>
      <c r="H80" s="45">
        <f>IFERROR(IF(INDEX(J!$A$1:$ZZ$200,MATCH($A80,J!$A$1:$A$200,0),MATCH(H$8,J!$A$1:$ZZ$1,0))&lt;&gt;"",INDEX(J!$A$1:$ZZ$200,MATCH($A80,J!$A$1:$A$200,0),MATCH(H$8,J!$A$1:$ZZ$1,0)),""),"")</f>
        <v>0.49576009121648201</v>
      </c>
      <c r="I80" s="45">
        <f>IFERROR(IF(INDEX(J!$A$1:$ZZ$200,MATCH($A80,J!$A$1:$A$200,0),MATCH(I$8,J!$A$1:$ZZ$1,0))&lt;&gt;"",INDEX(J!$A$1:$ZZ$200,MATCH($A80,J!$A$1:$A$200,0),MATCH(I$8,J!$A$1:$ZZ$1,0)),""),"")</f>
        <v>0.62744713789649587</v>
      </c>
      <c r="J80" s="46">
        <f>IFERROR(IF(INDEX(J!$A$1:$ZZ$200,MATCH($A80,J!$A$1:$A$200,0),MATCH(J$8,J!$A$1:$ZZ$1,0))&lt;&gt;"",INDEX(J!$A$1:$ZZ$200,MATCH($A80,J!$A$1:$A$200,0),MATCH(J$8,J!$A$1:$ZZ$1,0)),""),"")</f>
        <v>0.97172627816915935</v>
      </c>
      <c r="K80" s="10"/>
      <c r="L80" s="43" t="str">
        <f>IF(L79&lt;&gt;"",IF(INDEX(J!$A$1:$ZZ$200,MATCH(L79+1,J!$A$1:$A$200,0),MATCH(M$8,J!$A$1:$ZZ$1,0))&lt;&gt;"",L79+1,""),"")</f>
        <v/>
      </c>
      <c r="M80" s="45" t="str">
        <f>IFERROR(IF(INDEX(J!$A$1:$ZZ$200,MATCH($A80,J!$A$1:$A$200,0),MATCH(M$8,J!$A$1:$ZZ$1,0))&lt;&gt;"",INDEX(J!$A$1:$ZZ$200,MATCH($A80,J!$A$1:$A$200,0),MATCH(M$8,J!$A$1:$ZZ$1,0)),""),"")</f>
        <v/>
      </c>
      <c r="N80" s="45" t="str">
        <f>IFERROR(IF(INDEX(J!$A$1:$ZZ$200,MATCH($A80,J!$A$1:$A$200,0),MATCH(N$8,J!$A$1:$ZZ$1,0))&lt;&gt;"",INDEX(J!$A$1:$ZZ$200,MATCH($A80,J!$A$1:$A$200,0),MATCH(N$8,J!$A$1:$ZZ$1,0)),""),"")</f>
        <v/>
      </c>
      <c r="O80" s="45" t="str">
        <f>IFERROR(IF(INDEX(J!$A$1:$ZZ$200,MATCH($A80,J!$A$1:$A$200,0),MATCH(O$8,J!$A$1:$ZZ$1,0))&lt;&gt;"",INDEX(J!$A$1:$ZZ$200,MATCH($A80,J!$A$1:$A$200,0),MATCH(O$8,J!$A$1:$ZZ$1,0)),""),"")</f>
        <v/>
      </c>
      <c r="P80" s="10"/>
      <c r="Q80" s="43">
        <f>IF(Q79&lt;&gt;"",IF(INDEX(J!$A$1:$ZZ$200,MATCH(Q79+1,J!$A$1:$A$200,0),MATCH(R$8,J!$A$1:$ZZ$1,0))&lt;&gt;"",Q79+1,""),"")</f>
        <v>2039</v>
      </c>
      <c r="R80" s="45">
        <f>IFERROR(IF(INDEX(J!$A$1:$ZZ$200,MATCH($A80,J!$A$1:$A$200,0),MATCH(R$8,J!$A$1:$ZZ$1,0))&lt;&gt;"",INDEX(J!$A$1:$ZZ$200,MATCH($A80,J!$A$1:$A$200,0),MATCH(R$8,J!$A$1:$ZZ$1,0)),""),"")</f>
        <v>6.6775632497310653</v>
      </c>
      <c r="S80" s="45">
        <f>IFERROR(IF(INDEX(J!$A$1:$ZZ$200,MATCH($A80,J!$A$1:$A$200,0),MATCH(S$8,J!$A$1:$ZZ$1,0))&lt;&gt;"",INDEX(J!$A$1:$ZZ$200,MATCH($A80,J!$A$1:$A$200,0),MATCH(S$8,J!$A$1:$ZZ$1,0)),""),"")</f>
        <v>74.138089946077585</v>
      </c>
      <c r="T80" s="45">
        <f>IFERROR(IF(INDEX(J!$A$1:$ZZ$200,MATCH($A80,J!$A$1:$A$200,0),MATCH(T$8,J!$A$1:$ZZ$1,0))&lt;&gt;"",INDEX(J!$A$1:$ZZ$200,MATCH($A80,J!$A$1:$A$200,0),MATCH(T$8,J!$A$1:$ZZ$1,0)),""),"")</f>
        <v>49.521400166649322</v>
      </c>
      <c r="U80" s="45">
        <f>IFERROR(IF(INDEX(J!$A$1:$ZZ$200,MATCH($A80,J!$A$1:$A$200,0),MATCH(U$8,J!$A$1:$ZZ$1,0))&lt;&gt;"",INDEX(J!$A$1:$ZZ$200,MATCH($A80,J!$A$1:$A$200,0),MATCH(U$8,J!$A$1:$ZZ$1,0)),""),"")</f>
        <v>11.076592756571767</v>
      </c>
    </row>
    <row r="81" spans="1:21">
      <c r="A81" s="43">
        <f>IF(A80&lt;&gt;"",IF(INDEX(J!$A$1:$ZZ$200,MATCH(A80+1,J!$A$1:$A$200,0),MATCH(B$8,J!$A$1:$ZZ$1,0))&lt;&gt;"",A80+1,""),"")</f>
        <v>2040</v>
      </c>
      <c r="B81" s="44">
        <f>IFERROR(IF(INDEX(J!$A$1:$ZZ$200,MATCH($A81,J!$A$1:$A$200,0),MATCH(B$8,J!$A$1:$ZZ$1,0))&lt;&gt;"",INDEX(J!$A$1:$ZZ$200,MATCH($A81,J!$A$1:$A$200,0),MATCH(B$8,J!$A$1:$ZZ$1,0)),""),"")</f>
        <v>4011.78142902332</v>
      </c>
      <c r="C81" s="45">
        <f>IFERROR(IF(INDEX(J!$A$1:$ZZ$200,MATCH($A81,J!$A$1:$A$200,0),MATCH(C$8,J!$A$1:$ZZ$1,0))&lt;&gt;"",INDEX(J!$A$1:$ZZ$200,MATCH($A81,J!$A$1:$A$200,0),MATCH(C$8,J!$A$1:$ZZ$1,0)),""),"")</f>
        <v>47.279026614443033</v>
      </c>
      <c r="D81" s="10"/>
      <c r="E81" s="43">
        <f>IF(E80&lt;&gt;"",IF(INDEX(J!$A$1:$ZZ$200,MATCH(E80+1,J!$A$1:$A$200,0),MATCH(F$8,J!$A$1:$ZZ$1,0))&lt;&gt;"",E80+1,""),"")</f>
        <v>2040</v>
      </c>
      <c r="F81" s="45">
        <f>IFERROR(IF(INDEX(J!$A$1:$ZZ$200,MATCH($A81,J!$A$1:$A$200,0),MATCH(F$8,J!$A$1:$ZZ$1,0))&lt;&gt;"",INDEX(J!$A$1:$ZZ$200,MATCH($A81,J!$A$1:$A$200,0),MATCH(F$8,J!$A$1:$ZZ$1,0)),""),"")</f>
        <v>2.6826092790660323</v>
      </c>
      <c r="G81" s="45">
        <f>IFERROR(IF(INDEX(J!$A$1:$ZZ$200,MATCH($A81,J!$A$1:$A$200,0),MATCH(G$8,J!$A$1:$ZZ$1,0))&lt;&gt;"",INDEX(J!$A$1:$ZZ$200,MATCH($A81,J!$A$1:$A$200,0),MATCH(G$8,J!$A$1:$ZZ$1,0)),""),"")</f>
        <v>0.54471304690536604</v>
      </c>
      <c r="H81" s="45">
        <f>IFERROR(IF(INDEX(J!$A$1:$ZZ$200,MATCH($A81,J!$A$1:$A$200,0),MATCH(H$8,J!$A$1:$ZZ$1,0))&lt;&gt;"",INDEX(J!$A$1:$ZZ$200,MATCH($A81,J!$A$1:$A$200,0),MATCH(H$8,J!$A$1:$ZZ$1,0)),""),"")</f>
        <v>0.52064862000247958</v>
      </c>
      <c r="I81" s="45">
        <f>IFERROR(IF(INDEX(J!$A$1:$ZZ$200,MATCH($A81,J!$A$1:$A$200,0),MATCH(I$8,J!$A$1:$ZZ$1,0))&lt;&gt;"",INDEX(J!$A$1:$ZZ$200,MATCH($A81,J!$A$1:$A$200,0),MATCH(I$8,J!$A$1:$ZZ$1,0)),""),"")</f>
        <v>0.6356266584763034</v>
      </c>
      <c r="J81" s="46">
        <f>IFERROR(IF(INDEX(J!$A$1:$ZZ$200,MATCH($A81,J!$A$1:$A$200,0),MATCH(J$8,J!$A$1:$ZZ$1,0))&lt;&gt;"",INDEX(J!$A$1:$ZZ$200,MATCH($A81,J!$A$1:$A$200,0),MATCH(J$8,J!$A$1:$ZZ$1,0)),""),"")</f>
        <v>0.98162095368188318</v>
      </c>
      <c r="K81" s="10"/>
      <c r="L81" s="43" t="str">
        <f>IF(L80&lt;&gt;"",IF(INDEX(J!$A$1:$ZZ$200,MATCH(L80+1,J!$A$1:$A$200,0),MATCH(M$8,J!$A$1:$ZZ$1,0))&lt;&gt;"",L80+1,""),"")</f>
        <v/>
      </c>
      <c r="M81" s="45" t="str">
        <f>IFERROR(IF(INDEX(J!$A$1:$ZZ$200,MATCH($A81,J!$A$1:$A$200,0),MATCH(M$8,J!$A$1:$ZZ$1,0))&lt;&gt;"",INDEX(J!$A$1:$ZZ$200,MATCH($A81,J!$A$1:$A$200,0),MATCH(M$8,J!$A$1:$ZZ$1,0)),""),"")</f>
        <v/>
      </c>
      <c r="N81" s="45" t="str">
        <f>IFERROR(IF(INDEX(J!$A$1:$ZZ$200,MATCH($A81,J!$A$1:$A$200,0),MATCH(N$8,J!$A$1:$ZZ$1,0))&lt;&gt;"",INDEX(J!$A$1:$ZZ$200,MATCH($A81,J!$A$1:$A$200,0),MATCH(N$8,J!$A$1:$ZZ$1,0)),""),"")</f>
        <v/>
      </c>
      <c r="O81" s="45" t="str">
        <f>IFERROR(IF(INDEX(J!$A$1:$ZZ$200,MATCH($A81,J!$A$1:$A$200,0),MATCH(O$8,J!$A$1:$ZZ$1,0))&lt;&gt;"",INDEX(J!$A$1:$ZZ$200,MATCH($A81,J!$A$1:$A$200,0),MATCH(O$8,J!$A$1:$ZZ$1,0)),""),"")</f>
        <v/>
      </c>
      <c r="P81" s="10"/>
      <c r="Q81" s="43">
        <f>IF(Q80&lt;&gt;"",IF(INDEX(J!$A$1:$ZZ$200,MATCH(Q80+1,J!$A$1:$A$200,0),MATCH(R$8,J!$A$1:$ZZ$1,0))&lt;&gt;"",Q80+1,""),"")</f>
        <v>2040</v>
      </c>
      <c r="R81" s="45">
        <f>IFERROR(IF(INDEX(J!$A$1:$ZZ$200,MATCH($A81,J!$A$1:$A$200,0),MATCH(R$8,J!$A$1:$ZZ$1,0))&lt;&gt;"",INDEX(J!$A$1:$ZZ$200,MATCH($A81,J!$A$1:$A$200,0),MATCH(R$8,J!$A$1:$ZZ$1,0)),""),"")</f>
        <v>6.9826363937145342</v>
      </c>
      <c r="S81" s="45">
        <f>IFERROR(IF(INDEX(J!$A$1:$ZZ$200,MATCH($A81,J!$A$1:$A$200,0),MATCH(S$8,J!$A$1:$ZZ$1,0))&lt;&gt;"",INDEX(J!$A$1:$ZZ$200,MATCH($A81,J!$A$1:$A$200,0),MATCH(S$8,J!$A$1:$ZZ$1,0)),""),"")</f>
        <v>74.888523446911563</v>
      </c>
      <c r="T81" s="45">
        <f>IFERROR(IF(INDEX(J!$A$1:$ZZ$200,MATCH($A81,J!$A$1:$A$200,0),MATCH(T$8,J!$A$1:$ZZ$1,0))&lt;&gt;"",INDEX(J!$A$1:$ZZ$200,MATCH($A81,J!$A$1:$A$200,0),MATCH(T$8,J!$A$1:$ZZ$1,0)),""),"")</f>
        <v>50.207380858959411</v>
      </c>
      <c r="U81" s="45">
        <f>IFERROR(IF(INDEX(J!$A$1:$ZZ$200,MATCH($A81,J!$A$1:$A$200,0),MATCH(U$8,J!$A$1:$ZZ$1,0))&lt;&gt;"",INDEX(J!$A$1:$ZZ$200,MATCH($A81,J!$A$1:$A$200,0),MATCH(U$8,J!$A$1:$ZZ$1,0)),""),"")</f>
        <v>11.181507462699281</v>
      </c>
    </row>
    <row r="82" spans="1:21">
      <c r="A82" s="43">
        <f>IF(A81&lt;&gt;"",IF(INDEX(J!$A$1:$ZZ$200,MATCH(A81+1,J!$A$1:$A$200,0),MATCH(B$8,J!$A$1:$ZZ$1,0))&lt;&gt;"",A81+1,""),"")</f>
        <v>2041</v>
      </c>
      <c r="B82" s="44">
        <f>IFERROR(IF(INDEX(J!$A$1:$ZZ$200,MATCH($A82,J!$A$1:$A$200,0),MATCH(B$8,J!$A$1:$ZZ$1,0))&lt;&gt;"",INDEX(J!$A$1:$ZZ$200,MATCH($A82,J!$A$1:$A$200,0),MATCH(B$8,J!$A$1:$ZZ$1,0)),""),"")</f>
        <v>4069.3637901301672</v>
      </c>
      <c r="C82" s="45">
        <f>IFERROR(IF(INDEX(J!$A$1:$ZZ$200,MATCH($A82,J!$A$1:$A$200,0),MATCH(C$8,J!$A$1:$ZZ$1,0))&lt;&gt;"",INDEX(J!$A$1:$ZZ$200,MATCH($A82,J!$A$1:$A$200,0),MATCH(C$8,J!$A$1:$ZZ$1,0)),""),"")</f>
        <v>47.994006181582129</v>
      </c>
      <c r="D82" s="10"/>
      <c r="E82" s="43">
        <f>IF(E81&lt;&gt;"",IF(INDEX(J!$A$1:$ZZ$200,MATCH(E81+1,J!$A$1:$A$200,0),MATCH(F$8,J!$A$1:$ZZ$1,0))&lt;&gt;"",E81+1,""),"")</f>
        <v>2041</v>
      </c>
      <c r="F82" s="45">
        <f>IFERROR(IF(INDEX(J!$A$1:$ZZ$200,MATCH($A82,J!$A$1:$A$200,0),MATCH(F$8,J!$A$1:$ZZ$1,0))&lt;&gt;"",INDEX(J!$A$1:$ZZ$200,MATCH($A82,J!$A$1:$A$200,0),MATCH(F$8,J!$A$1:$ZZ$1,0)),""),"")</f>
        <v>2.7166439578595361</v>
      </c>
      <c r="G82" s="45">
        <f>IFERROR(IF(INDEX(J!$A$1:$ZZ$200,MATCH($A82,J!$A$1:$A$200,0),MATCH(G$8,J!$A$1:$ZZ$1,0))&lt;&gt;"",INDEX(J!$A$1:$ZZ$200,MATCH($A82,J!$A$1:$A$200,0),MATCH(G$8,J!$A$1:$ZZ$1,0)),""),"")</f>
        <v>0.54948497186700285</v>
      </c>
      <c r="H82" s="45">
        <f>IFERROR(IF(INDEX(J!$A$1:$ZZ$200,MATCH($A82,J!$A$1:$A$200,0),MATCH(H$8,J!$A$1:$ZZ$1,0))&lt;&gt;"",INDEX(J!$A$1:$ZZ$200,MATCH($A82,J!$A$1:$A$200,0),MATCH(H$8,J!$A$1:$ZZ$1,0)),""),"")</f>
        <v>0.53093082994257823</v>
      </c>
      <c r="I82" s="45">
        <f>IFERROR(IF(INDEX(J!$A$1:$ZZ$200,MATCH($A82,J!$A$1:$A$200,0),MATCH(I$8,J!$A$1:$ZZ$1,0))&lt;&gt;"",INDEX(J!$A$1:$ZZ$200,MATCH($A82,J!$A$1:$A$200,0),MATCH(I$8,J!$A$1:$ZZ$1,0)),""),"")</f>
        <v>0.64487517351151946</v>
      </c>
      <c r="J82" s="46">
        <f>IFERROR(IF(INDEX(J!$A$1:$ZZ$200,MATCH($A82,J!$A$1:$A$200,0),MATCH(J$8,J!$A$1:$ZZ$1,0))&lt;&gt;"",INDEX(J!$A$1:$ZZ$200,MATCH($A82,J!$A$1:$A$200,0),MATCH(J$8,J!$A$1:$ZZ$1,0)),""),"")</f>
        <v>0.99135298253843529</v>
      </c>
      <c r="K82" s="10"/>
      <c r="L82" s="43" t="str">
        <f>IF(L81&lt;&gt;"",IF(INDEX(J!$A$1:$ZZ$200,MATCH(L81+1,J!$A$1:$A$200,0),MATCH(M$8,J!$A$1:$ZZ$1,0))&lt;&gt;"",L81+1,""),"")</f>
        <v/>
      </c>
      <c r="M82" s="45" t="str">
        <f>IFERROR(IF(INDEX(J!$A$1:$ZZ$200,MATCH($A82,J!$A$1:$A$200,0),MATCH(M$8,J!$A$1:$ZZ$1,0))&lt;&gt;"",INDEX(J!$A$1:$ZZ$200,MATCH($A82,J!$A$1:$A$200,0),MATCH(M$8,J!$A$1:$ZZ$1,0)),""),"")</f>
        <v/>
      </c>
      <c r="N82" s="45" t="str">
        <f>IFERROR(IF(INDEX(J!$A$1:$ZZ$200,MATCH($A82,J!$A$1:$A$200,0),MATCH(N$8,J!$A$1:$ZZ$1,0))&lt;&gt;"",INDEX(J!$A$1:$ZZ$200,MATCH($A82,J!$A$1:$A$200,0),MATCH(N$8,J!$A$1:$ZZ$1,0)),""),"")</f>
        <v/>
      </c>
      <c r="O82" s="45" t="str">
        <f>IFERROR(IF(INDEX(J!$A$1:$ZZ$200,MATCH($A82,J!$A$1:$A$200,0),MATCH(O$8,J!$A$1:$ZZ$1,0))&lt;&gt;"",INDEX(J!$A$1:$ZZ$200,MATCH($A82,J!$A$1:$A$200,0),MATCH(O$8,J!$A$1:$ZZ$1,0)),""),"")</f>
        <v/>
      </c>
      <c r="P82" s="10"/>
      <c r="Q82" s="43">
        <f>IF(Q81&lt;&gt;"",IF(INDEX(J!$A$1:$ZZ$200,MATCH(Q81+1,J!$A$1:$A$200,0),MATCH(R$8,J!$A$1:$ZZ$1,0))&lt;&gt;"",Q81+1,""),"")</f>
        <v>2041</v>
      </c>
      <c r="R82" s="45">
        <f>IFERROR(IF(INDEX(J!$A$1:$ZZ$200,MATCH($A82,J!$A$1:$A$200,0),MATCH(R$8,J!$A$1:$ZZ$1,0))&lt;&gt;"",INDEX(J!$A$1:$ZZ$200,MATCH($A82,J!$A$1:$A$200,0),MATCH(R$8,J!$A$1:$ZZ$1,0)),""),"")</f>
        <v>7.2844057134630669</v>
      </c>
      <c r="S82" s="45">
        <f>IFERROR(IF(INDEX(J!$A$1:$ZZ$200,MATCH($A82,J!$A$1:$A$200,0),MATCH(S$8,J!$A$1:$ZZ$1,0))&lt;&gt;"",INDEX(J!$A$1:$ZZ$200,MATCH($A82,J!$A$1:$A$200,0),MATCH(S$8,J!$A$1:$ZZ$1,0)),""),"")</f>
        <v>75.643546522023044</v>
      </c>
      <c r="T82" s="45">
        <f>IFERROR(IF(INDEX(J!$A$1:$ZZ$200,MATCH($A82,J!$A$1:$A$200,0),MATCH(T$8,J!$A$1:$ZZ$1,0))&lt;&gt;"",INDEX(J!$A$1:$ZZ$200,MATCH($A82,J!$A$1:$A$200,0),MATCH(T$8,J!$A$1:$ZZ$1,0)),""),"")</f>
        <v>50.865925278310741</v>
      </c>
      <c r="U82" s="45">
        <f>IFERROR(IF(INDEX(J!$A$1:$ZZ$200,MATCH($A82,J!$A$1:$A$200,0),MATCH(U$8,J!$A$1:$ZZ$1,0))&lt;&gt;"",INDEX(J!$A$1:$ZZ$200,MATCH($A82,J!$A$1:$A$200,0),MATCH(U$8,J!$A$1:$ZZ$1,0)),""),"")</f>
        <v>11.306091859528536</v>
      </c>
    </row>
    <row r="83" spans="1:21">
      <c r="A83" s="43">
        <f>IF(A82&lt;&gt;"",IF(INDEX(J!$A$1:$ZZ$200,MATCH(A82+1,J!$A$1:$A$200,0),MATCH(B$8,J!$A$1:$ZZ$1,0))&lt;&gt;"",A82+1,""),"")</f>
        <v>2042</v>
      </c>
      <c r="B83" s="44">
        <f>IFERROR(IF(INDEX(J!$A$1:$ZZ$200,MATCH($A83,J!$A$1:$A$200,0),MATCH(B$8,J!$A$1:$ZZ$1,0))&lt;&gt;"",INDEX(J!$A$1:$ZZ$200,MATCH($A83,J!$A$1:$A$200,0),MATCH(B$8,J!$A$1:$ZZ$1,0)),""),"")</f>
        <v>4127.2198102703587</v>
      </c>
      <c r="C83" s="45">
        <f>IFERROR(IF(INDEX(J!$A$1:$ZZ$200,MATCH($A83,J!$A$1:$A$200,0),MATCH(C$8,J!$A$1:$ZZ$1,0))&lt;&gt;"",INDEX(J!$A$1:$ZZ$200,MATCH($A83,J!$A$1:$A$200,0),MATCH(C$8,J!$A$1:$ZZ$1,0)),""),"")</f>
        <v>48.717038490788994</v>
      </c>
      <c r="D83" s="10"/>
      <c r="E83" s="43">
        <f>IF(E82&lt;&gt;"",IF(INDEX(J!$A$1:$ZZ$200,MATCH(E82+1,J!$A$1:$A$200,0),MATCH(F$8,J!$A$1:$ZZ$1,0))&lt;&gt;"",E82+1,""),"")</f>
        <v>2042</v>
      </c>
      <c r="F83" s="45">
        <f>IFERROR(IF(INDEX(J!$A$1:$ZZ$200,MATCH($A83,J!$A$1:$A$200,0),MATCH(F$8,J!$A$1:$ZZ$1,0))&lt;&gt;"",INDEX(J!$A$1:$ZZ$200,MATCH($A83,J!$A$1:$A$200,0),MATCH(F$8,J!$A$1:$ZZ$1,0)),""),"")</f>
        <v>2.6953272554843659</v>
      </c>
      <c r="G83" s="45">
        <f>IFERROR(IF(INDEX(J!$A$1:$ZZ$200,MATCH($A83,J!$A$1:$A$200,0),MATCH(G$8,J!$A$1:$ZZ$1,0))&lt;&gt;"",INDEX(J!$A$1:$ZZ$200,MATCH($A83,J!$A$1:$A$200,0),MATCH(G$8,J!$A$1:$ZZ$1,0)),""),"")</f>
        <v>0.55507202396959876</v>
      </c>
      <c r="H83" s="45">
        <f>IFERROR(IF(INDEX(J!$A$1:$ZZ$200,MATCH($A83,J!$A$1:$A$200,0),MATCH(H$8,J!$A$1:$ZZ$1,0))&lt;&gt;"",INDEX(J!$A$1:$ZZ$200,MATCH($A83,J!$A$1:$A$200,0),MATCH(H$8,J!$A$1:$ZZ$1,0)),""),"")</f>
        <v>0.4917961403095949</v>
      </c>
      <c r="I83" s="45">
        <f>IFERROR(IF(INDEX(J!$A$1:$ZZ$200,MATCH($A83,J!$A$1:$A$200,0),MATCH(I$8,J!$A$1:$ZZ$1,0))&lt;&gt;"",INDEX(J!$A$1:$ZZ$200,MATCH($A83,J!$A$1:$A$200,0),MATCH(I$8,J!$A$1:$ZZ$1,0)),""),"")</f>
        <v>0.65102934353600339</v>
      </c>
      <c r="J83" s="46">
        <f>IFERROR(IF(INDEX(J!$A$1:$ZZ$200,MATCH($A83,J!$A$1:$A$200,0),MATCH(J$8,J!$A$1:$ZZ$1,0))&lt;&gt;"",INDEX(J!$A$1:$ZZ$200,MATCH($A83,J!$A$1:$A$200,0),MATCH(J$8,J!$A$1:$ZZ$1,0)),""),"")</f>
        <v>0.99742974766916892</v>
      </c>
      <c r="K83" s="10"/>
      <c r="L83" s="43" t="str">
        <f>IF(L82&lt;&gt;"",IF(INDEX(J!$A$1:$ZZ$200,MATCH(L82+1,J!$A$1:$A$200,0),MATCH(M$8,J!$A$1:$ZZ$1,0))&lt;&gt;"",L82+1,""),"")</f>
        <v/>
      </c>
      <c r="M83" s="45" t="str">
        <f>IFERROR(IF(INDEX(J!$A$1:$ZZ$200,MATCH($A83,J!$A$1:$A$200,0),MATCH(M$8,J!$A$1:$ZZ$1,0))&lt;&gt;"",INDEX(J!$A$1:$ZZ$200,MATCH($A83,J!$A$1:$A$200,0),MATCH(M$8,J!$A$1:$ZZ$1,0)),""),"")</f>
        <v/>
      </c>
      <c r="N83" s="45" t="str">
        <f>IFERROR(IF(INDEX(J!$A$1:$ZZ$200,MATCH($A83,J!$A$1:$A$200,0),MATCH(N$8,J!$A$1:$ZZ$1,0))&lt;&gt;"",INDEX(J!$A$1:$ZZ$200,MATCH($A83,J!$A$1:$A$200,0),MATCH(N$8,J!$A$1:$ZZ$1,0)),""),"")</f>
        <v/>
      </c>
      <c r="O83" s="45" t="str">
        <f>IFERROR(IF(INDEX(J!$A$1:$ZZ$200,MATCH($A83,J!$A$1:$A$200,0),MATCH(O$8,J!$A$1:$ZZ$1,0))&lt;&gt;"",INDEX(J!$A$1:$ZZ$200,MATCH($A83,J!$A$1:$A$200,0),MATCH(O$8,J!$A$1:$ZZ$1,0)),""),"")</f>
        <v/>
      </c>
      <c r="P83" s="10"/>
      <c r="Q83" s="43">
        <f>IF(Q82&lt;&gt;"",IF(INDEX(J!$A$1:$ZZ$200,MATCH(Q82+1,J!$A$1:$A$200,0),MATCH(R$8,J!$A$1:$ZZ$1,0))&lt;&gt;"",Q82+1,""),"")</f>
        <v>2042</v>
      </c>
      <c r="R83" s="45">
        <f>IFERROR(IF(INDEX(J!$A$1:$ZZ$200,MATCH($A83,J!$A$1:$A$200,0),MATCH(R$8,J!$A$1:$ZZ$1,0))&lt;&gt;"",INDEX(J!$A$1:$ZZ$200,MATCH($A83,J!$A$1:$A$200,0),MATCH(R$8,J!$A$1:$ZZ$1,0)),""),"")</f>
        <v>7.6033149889178544</v>
      </c>
      <c r="S83" s="45">
        <f>IFERROR(IF(INDEX(J!$A$1:$ZZ$200,MATCH($A83,J!$A$1:$A$200,0),MATCH(S$8,J!$A$1:$ZZ$1,0))&lt;&gt;"",INDEX(J!$A$1:$ZZ$200,MATCH($A83,J!$A$1:$A$200,0),MATCH(S$8,J!$A$1:$ZZ$1,0)),""),"")</f>
        <v>76.308617414631456</v>
      </c>
      <c r="T83" s="45">
        <f>IFERROR(IF(INDEX(J!$A$1:$ZZ$200,MATCH($A83,J!$A$1:$A$200,0),MATCH(T$8,J!$A$1:$ZZ$1,0))&lt;&gt;"",INDEX(J!$A$1:$ZZ$200,MATCH($A83,J!$A$1:$A$200,0),MATCH(T$8,J!$A$1:$ZZ$1,0)),""),"")</f>
        <v>51.562742007592568</v>
      </c>
      <c r="U83" s="45">
        <f>IFERROR(IF(INDEX(J!$A$1:$ZZ$200,MATCH($A83,J!$A$1:$A$200,0),MATCH(U$8,J!$A$1:$ZZ$1,0))&lt;&gt;"",INDEX(J!$A$1:$ZZ$200,MATCH($A83,J!$A$1:$A$200,0),MATCH(U$8,J!$A$1:$ZZ$1,0)),""),"")</f>
        <v>11.412115982034567</v>
      </c>
    </row>
    <row r="84" spans="1:21">
      <c r="A84" s="43">
        <f>IF(A83&lt;&gt;"",IF(INDEX(J!$A$1:$ZZ$200,MATCH(A83+1,J!$A$1:$A$200,0),MATCH(B$8,J!$A$1:$ZZ$1,0))&lt;&gt;"",A83+1,""),"")</f>
        <v>2043</v>
      </c>
      <c r="B84" s="44">
        <f>IFERROR(IF(INDEX(J!$A$1:$ZZ$200,MATCH($A84,J!$A$1:$A$200,0),MATCH(B$8,J!$A$1:$ZZ$1,0))&lt;&gt;"",INDEX(J!$A$1:$ZZ$200,MATCH($A84,J!$A$1:$A$200,0),MATCH(B$8,J!$A$1:$ZZ$1,0)),""),"")</f>
        <v>4188.5138506593994</v>
      </c>
      <c r="C84" s="45">
        <f>IFERROR(IF(INDEX(J!$A$1:$ZZ$200,MATCH($A84,J!$A$1:$A$200,0),MATCH(C$8,J!$A$1:$ZZ$1,0))&lt;&gt;"",INDEX(J!$A$1:$ZZ$200,MATCH($A84,J!$A$1:$A$200,0),MATCH(C$8,J!$A$1:$ZZ$1,0)),""),"")</f>
        <v>49.485637582960969</v>
      </c>
      <c r="D84" s="10"/>
      <c r="E84" s="43">
        <f>IF(E83&lt;&gt;"",IF(INDEX(J!$A$1:$ZZ$200,MATCH(E83+1,J!$A$1:$A$200,0),MATCH(F$8,J!$A$1:$ZZ$1,0))&lt;&gt;"",E83+1,""),"")</f>
        <v>2043</v>
      </c>
      <c r="F84" s="45">
        <f>IFERROR(IF(INDEX(J!$A$1:$ZZ$200,MATCH($A84,J!$A$1:$A$200,0),MATCH(F$8,J!$A$1:$ZZ$1,0))&lt;&gt;"",INDEX(J!$A$1:$ZZ$200,MATCH($A84,J!$A$1:$A$200,0),MATCH(F$8,J!$A$1:$ZZ$1,0)),""),"")</f>
        <v>2.7417911320816772</v>
      </c>
      <c r="G84" s="45">
        <f>IFERROR(IF(INDEX(J!$A$1:$ZZ$200,MATCH($A84,J!$A$1:$A$200,0),MATCH(G$8,J!$A$1:$ZZ$1,0))&lt;&gt;"",INDEX(J!$A$1:$ZZ$200,MATCH($A84,J!$A$1:$A$200,0),MATCH(G$8,J!$A$1:$ZZ$1,0)),""),"")</f>
        <v>0.56161331206654974</v>
      </c>
      <c r="H84" s="45">
        <f>IFERROR(IF(INDEX(J!$A$1:$ZZ$200,MATCH($A84,J!$A$1:$A$200,0),MATCH(H$8,J!$A$1:$ZZ$1,0))&lt;&gt;"",INDEX(J!$A$1:$ZZ$200,MATCH($A84,J!$A$1:$A$200,0),MATCH(H$8,J!$A$1:$ZZ$1,0)),""),"")</f>
        <v>0.51054526394074196</v>
      </c>
      <c r="I84" s="45">
        <f>IFERROR(IF(INDEX(J!$A$1:$ZZ$200,MATCH($A84,J!$A$1:$A$200,0),MATCH(I$8,J!$A$1:$ZZ$1,0))&lt;&gt;"",INDEX(J!$A$1:$ZZ$200,MATCH($A84,J!$A$1:$A$200,0),MATCH(I$8,J!$A$1:$ZZ$1,0)),""),"")</f>
        <v>0.65990461501392006</v>
      </c>
      <c r="J84" s="46">
        <f>IFERROR(IF(INDEX(J!$A$1:$ZZ$200,MATCH($A84,J!$A$1:$A$200,0),MATCH(J$8,J!$A$1:$ZZ$1,0))&lt;&gt;"",INDEX(J!$A$1:$ZZ$200,MATCH($A84,J!$A$1:$A$200,0),MATCH(J$8,J!$A$1:$ZZ$1,0)),""),"")</f>
        <v>1.009727941060466</v>
      </c>
      <c r="K84" s="10"/>
      <c r="L84" s="43" t="str">
        <f>IF(L83&lt;&gt;"",IF(INDEX(J!$A$1:$ZZ$200,MATCH(L83+1,J!$A$1:$A$200,0),MATCH(M$8,J!$A$1:$ZZ$1,0))&lt;&gt;"",L83+1,""),"")</f>
        <v/>
      </c>
      <c r="M84" s="45" t="str">
        <f>IFERROR(IF(INDEX(J!$A$1:$ZZ$200,MATCH($A84,J!$A$1:$A$200,0),MATCH(M$8,J!$A$1:$ZZ$1,0))&lt;&gt;"",INDEX(J!$A$1:$ZZ$200,MATCH($A84,J!$A$1:$A$200,0),MATCH(M$8,J!$A$1:$ZZ$1,0)),""),"")</f>
        <v/>
      </c>
      <c r="N84" s="45" t="str">
        <f>IFERROR(IF(INDEX(J!$A$1:$ZZ$200,MATCH($A84,J!$A$1:$A$200,0),MATCH(N$8,J!$A$1:$ZZ$1,0))&lt;&gt;"",INDEX(J!$A$1:$ZZ$200,MATCH($A84,J!$A$1:$A$200,0),MATCH(N$8,J!$A$1:$ZZ$1,0)),""),"")</f>
        <v/>
      </c>
      <c r="O84" s="45" t="str">
        <f>IFERROR(IF(INDEX(J!$A$1:$ZZ$200,MATCH($A84,J!$A$1:$A$200,0),MATCH(O$8,J!$A$1:$ZZ$1,0))&lt;&gt;"",INDEX(J!$A$1:$ZZ$200,MATCH($A84,J!$A$1:$A$200,0),MATCH(O$8,J!$A$1:$ZZ$1,0)),""),"")</f>
        <v/>
      </c>
      <c r="P84" s="10"/>
      <c r="Q84" s="43">
        <f>IF(Q83&lt;&gt;"",IF(INDEX(J!$A$1:$ZZ$200,MATCH(Q83+1,J!$A$1:$A$200,0),MATCH(R$8,J!$A$1:$ZZ$1,0))&lt;&gt;"",Q83+1,""),"")</f>
        <v>2043</v>
      </c>
      <c r="R84" s="45">
        <f>IFERROR(IF(INDEX(J!$A$1:$ZZ$200,MATCH($A84,J!$A$1:$A$200,0),MATCH(R$8,J!$A$1:$ZZ$1,0))&lt;&gt;"",INDEX(J!$A$1:$ZZ$200,MATCH($A84,J!$A$1:$A$200,0),MATCH(R$8,J!$A$1:$ZZ$1,0)),""),"")</f>
        <v>7.9018294346162588</v>
      </c>
      <c r="S84" s="45">
        <f>IFERROR(IF(INDEX(J!$A$1:$ZZ$200,MATCH($A84,J!$A$1:$A$200,0),MATCH(S$8,J!$A$1:$ZZ$1,0))&lt;&gt;"",INDEX(J!$A$1:$ZZ$200,MATCH($A84,J!$A$1:$A$200,0),MATCH(S$8,J!$A$1:$ZZ$1,0)),""),"")</f>
        <v>76.968375296668228</v>
      </c>
      <c r="T84" s="45">
        <f>IFERROR(IF(INDEX(J!$A$1:$ZZ$200,MATCH($A84,J!$A$1:$A$200,0),MATCH(T$8,J!$A$1:$ZZ$1,0))&lt;&gt;"",INDEX(J!$A$1:$ZZ$200,MATCH($A84,J!$A$1:$A$200,0),MATCH(T$8,J!$A$1:$ZZ$1,0)),""),"")</f>
        <v>52.270438201420212</v>
      </c>
      <c r="U84" s="45">
        <f>IFERROR(IF(INDEX(J!$A$1:$ZZ$200,MATCH($A84,J!$A$1:$A$200,0),MATCH(U$8,J!$A$1:$ZZ$1,0))&lt;&gt;"",INDEX(J!$A$1:$ZZ$200,MATCH($A84,J!$A$1:$A$200,0),MATCH(U$8,J!$A$1:$ZZ$1,0)),""),"")</f>
        <v>11.517822076759025</v>
      </c>
    </row>
    <row r="85" spans="1:21">
      <c r="A85" s="43">
        <f>IF(A84&lt;&gt;"",IF(INDEX(J!$A$1:$ZZ$200,MATCH(A84+1,J!$A$1:$A$200,0),MATCH(B$8,J!$A$1:$ZZ$1,0))&lt;&gt;"",A84+1,""),"")</f>
        <v>2044</v>
      </c>
      <c r="B85" s="44">
        <f>IFERROR(IF(INDEX(J!$A$1:$ZZ$200,MATCH($A85,J!$A$1:$A$200,0),MATCH(B$8,J!$A$1:$ZZ$1,0))&lt;&gt;"",INDEX(J!$A$1:$ZZ$200,MATCH($A85,J!$A$1:$A$200,0),MATCH(B$8,J!$A$1:$ZZ$1,0)),""),"")</f>
        <v>4249.141473044022</v>
      </c>
      <c r="C85" s="45">
        <f>IFERROR(IF(INDEX(J!$A$1:$ZZ$200,MATCH($A85,J!$A$1:$A$200,0),MATCH(C$8,J!$A$1:$ZZ$1,0))&lt;&gt;"",INDEX(J!$A$1:$ZZ$200,MATCH($A85,J!$A$1:$A$200,0),MATCH(C$8,J!$A$1:$ZZ$1,0)),""),"")</f>
        <v>50.251265381992958</v>
      </c>
      <c r="D85" s="10"/>
      <c r="E85" s="43">
        <f>IF(E84&lt;&gt;"",IF(INDEX(J!$A$1:$ZZ$200,MATCH(E84+1,J!$A$1:$A$200,0),MATCH(F$8,J!$A$1:$ZZ$1,0))&lt;&gt;"",E84+1,""),"")</f>
        <v>2044</v>
      </c>
      <c r="F85" s="45">
        <f>IFERROR(IF(INDEX(J!$A$1:$ZZ$200,MATCH($A85,J!$A$1:$A$200,0),MATCH(F$8,J!$A$1:$ZZ$1,0))&lt;&gt;"",INDEX(J!$A$1:$ZZ$200,MATCH($A85,J!$A$1:$A$200,0),MATCH(F$8,J!$A$1:$ZZ$1,0)),""),"")</f>
        <v>2.7715780225054529</v>
      </c>
      <c r="G85" s="45">
        <f>IFERROR(IF(INDEX(J!$A$1:$ZZ$200,MATCH($A85,J!$A$1:$A$200,0),MATCH(G$8,J!$A$1:$ZZ$1,0))&lt;&gt;"",INDEX(J!$A$1:$ZZ$200,MATCH($A85,J!$A$1:$A$200,0),MATCH(G$8,J!$A$1:$ZZ$1,0)),""),"")</f>
        <v>0.56899273713681153</v>
      </c>
      <c r="H85" s="45">
        <f>IFERROR(IF(INDEX(J!$A$1:$ZZ$200,MATCH($A85,J!$A$1:$A$200,0),MATCH(H$8,J!$A$1:$ZZ$1,0))&lt;&gt;"",INDEX(J!$A$1:$ZZ$200,MATCH($A85,J!$A$1:$A$200,0),MATCH(H$8,J!$A$1:$ZZ$1,0)),""),"")</f>
        <v>0.51314953104565686</v>
      </c>
      <c r="I85" s="45">
        <f>IFERROR(IF(INDEX(J!$A$1:$ZZ$200,MATCH($A85,J!$A$1:$A$200,0),MATCH(I$8,J!$A$1:$ZZ$1,0))&lt;&gt;"",INDEX(J!$A$1:$ZZ$200,MATCH($A85,J!$A$1:$A$200,0),MATCH(I$8,J!$A$1:$ZZ$1,0)),""),"")</f>
        <v>0.66805253794030894</v>
      </c>
      <c r="J85" s="46">
        <f>IFERROR(IF(INDEX(J!$A$1:$ZZ$200,MATCH($A85,J!$A$1:$A$200,0),MATCH(J$8,J!$A$1:$ZZ$1,0))&lt;&gt;"",INDEX(J!$A$1:$ZZ$200,MATCH($A85,J!$A$1:$A$200,0),MATCH(J$8,J!$A$1:$ZZ$1,0)),""),"")</f>
        <v>1.0213832163826755</v>
      </c>
      <c r="K85" s="10"/>
      <c r="L85" s="43" t="str">
        <f>IF(L84&lt;&gt;"",IF(INDEX(J!$A$1:$ZZ$200,MATCH(L84+1,J!$A$1:$A$200,0),MATCH(M$8,J!$A$1:$ZZ$1,0))&lt;&gt;"",L84+1,""),"")</f>
        <v/>
      </c>
      <c r="M85" s="45" t="str">
        <f>IFERROR(IF(INDEX(J!$A$1:$ZZ$200,MATCH($A85,J!$A$1:$A$200,0),MATCH(M$8,J!$A$1:$ZZ$1,0))&lt;&gt;"",INDEX(J!$A$1:$ZZ$200,MATCH($A85,J!$A$1:$A$200,0),MATCH(M$8,J!$A$1:$ZZ$1,0)),""),"")</f>
        <v/>
      </c>
      <c r="N85" s="45" t="str">
        <f>IFERROR(IF(INDEX(J!$A$1:$ZZ$200,MATCH($A85,J!$A$1:$A$200,0),MATCH(N$8,J!$A$1:$ZZ$1,0))&lt;&gt;"",INDEX(J!$A$1:$ZZ$200,MATCH($A85,J!$A$1:$A$200,0),MATCH(N$8,J!$A$1:$ZZ$1,0)),""),"")</f>
        <v/>
      </c>
      <c r="O85" s="45" t="str">
        <f>IFERROR(IF(INDEX(J!$A$1:$ZZ$200,MATCH($A85,J!$A$1:$A$200,0),MATCH(O$8,J!$A$1:$ZZ$1,0))&lt;&gt;"",INDEX(J!$A$1:$ZZ$200,MATCH($A85,J!$A$1:$A$200,0),MATCH(O$8,J!$A$1:$ZZ$1,0)),""),"")</f>
        <v/>
      </c>
      <c r="P85" s="10"/>
      <c r="Q85" s="43">
        <f>IF(Q84&lt;&gt;"",IF(INDEX(J!$A$1:$ZZ$200,MATCH(Q84+1,J!$A$1:$A$200,0),MATCH(R$8,J!$A$1:$ZZ$1,0))&lt;&gt;"",Q84+1,""),"")</f>
        <v>2044</v>
      </c>
      <c r="R85" s="45">
        <f>IFERROR(IF(INDEX(J!$A$1:$ZZ$200,MATCH($A85,J!$A$1:$A$200,0),MATCH(R$8,J!$A$1:$ZZ$1,0))&lt;&gt;"",INDEX(J!$A$1:$ZZ$200,MATCH($A85,J!$A$1:$A$200,0),MATCH(R$8,J!$A$1:$ZZ$1,0)),""),"")</f>
        <v>8.1926374627738987</v>
      </c>
      <c r="S85" s="45">
        <f>IFERROR(IF(INDEX(J!$A$1:$ZZ$200,MATCH($A85,J!$A$1:$A$200,0),MATCH(S$8,J!$A$1:$ZZ$1,0))&lt;&gt;"",INDEX(J!$A$1:$ZZ$200,MATCH($A85,J!$A$1:$A$200,0),MATCH(S$8,J!$A$1:$ZZ$1,0)),""),"")</f>
        <v>77.518563396529146</v>
      </c>
      <c r="T85" s="45">
        <f>IFERROR(IF(INDEX(J!$A$1:$ZZ$200,MATCH($A85,J!$A$1:$A$200,0),MATCH(T$8,J!$A$1:$ZZ$1,0))&lt;&gt;"",INDEX(J!$A$1:$ZZ$200,MATCH($A85,J!$A$1:$A$200,0),MATCH(T$8,J!$A$1:$ZZ$1,0)),""),"")</f>
        <v>52.985817327870805</v>
      </c>
      <c r="U85" s="45">
        <f>IFERROR(IF(INDEX(J!$A$1:$ZZ$200,MATCH($A85,J!$A$1:$A$200,0),MATCH(U$8,J!$A$1:$ZZ$1,0))&lt;&gt;"",INDEX(J!$A$1:$ZZ$200,MATCH($A85,J!$A$1:$A$200,0),MATCH(U$8,J!$A$1:$ZZ$1,0)),""),"")</f>
        <v>11.65105722996231</v>
      </c>
    </row>
    <row r="86" spans="1:21">
      <c r="A86" s="43">
        <f>IF(A85&lt;&gt;"",IF(INDEX(J!$A$1:$ZZ$200,MATCH(A85+1,J!$A$1:$A$200,0),MATCH(B$8,J!$A$1:$ZZ$1,0))&lt;&gt;"",A85+1,""),"")</f>
        <v>2045</v>
      </c>
      <c r="B86" s="44">
        <f>IFERROR(IF(INDEX(J!$A$1:$ZZ$200,MATCH($A86,J!$A$1:$A$200,0),MATCH(B$8,J!$A$1:$ZZ$1,0))&lt;&gt;"",INDEX(J!$A$1:$ZZ$200,MATCH($A86,J!$A$1:$A$200,0),MATCH(B$8,J!$A$1:$ZZ$1,0)),""),"")</f>
        <v>4310.2162592023142</v>
      </c>
      <c r="C86" s="45">
        <f>IFERROR(IF(INDEX(J!$A$1:$ZZ$200,MATCH($A86,J!$A$1:$A$200,0),MATCH(C$8,J!$A$1:$ZZ$1,0))&lt;&gt;"",INDEX(J!$A$1:$ZZ$200,MATCH($A86,J!$A$1:$A$200,0),MATCH(C$8,J!$A$1:$ZZ$1,0)),""),"")</f>
        <v>51.026954840478503</v>
      </c>
      <c r="D86" s="10"/>
      <c r="E86" s="43">
        <f>IF(E85&lt;&gt;"",IF(INDEX(J!$A$1:$ZZ$200,MATCH(E85+1,J!$A$1:$A$200,0),MATCH(F$8,J!$A$1:$ZZ$1,0))&lt;&gt;"",E85+1,""),"")</f>
        <v>2045</v>
      </c>
      <c r="F86" s="45">
        <f>IFERROR(IF(INDEX(J!$A$1:$ZZ$200,MATCH($A86,J!$A$1:$A$200,0),MATCH(F$8,J!$A$1:$ZZ$1,0))&lt;&gt;"",INDEX(J!$A$1:$ZZ$200,MATCH($A86,J!$A$1:$A$200,0),MATCH(F$8,J!$A$1:$ZZ$1,0)),""),"")</f>
        <v>2.7467711857020807</v>
      </c>
      <c r="G86" s="45">
        <f>IFERROR(IF(INDEX(J!$A$1:$ZZ$200,MATCH($A86,J!$A$1:$A$200,0),MATCH(G$8,J!$A$1:$ZZ$1,0))&lt;&gt;"",INDEX(J!$A$1:$ZZ$200,MATCH($A86,J!$A$1:$A$200,0),MATCH(G$8,J!$A$1:$ZZ$1,0)),""),"")</f>
        <v>0.57692071909782294</v>
      </c>
      <c r="H86" s="45">
        <f>IFERROR(IF(INDEX(J!$A$1:$ZZ$200,MATCH($A86,J!$A$1:$A$200,0),MATCH(H$8,J!$A$1:$ZZ$1,0))&lt;&gt;"",INDEX(J!$A$1:$ZZ$200,MATCH($A86,J!$A$1:$A$200,0),MATCH(H$8,J!$A$1:$ZZ$1,0)),""),"")</f>
        <v>0.46782928997665152</v>
      </c>
      <c r="I86" s="45">
        <f>IFERROR(IF(INDEX(J!$A$1:$ZZ$200,MATCH($A86,J!$A$1:$A$200,0),MATCH(I$8,J!$A$1:$ZZ$1,0))&lt;&gt;"",INDEX(J!$A$1:$ZZ$200,MATCH($A86,J!$A$1:$A$200,0),MATCH(I$8,J!$A$1:$ZZ$1,0)),""),"")</f>
        <v>0.67532323897844426</v>
      </c>
      <c r="J86" s="46">
        <f>IFERROR(IF(INDEX(J!$A$1:$ZZ$200,MATCH($A86,J!$A$1:$A$200,0),MATCH(J$8,J!$A$1:$ZZ$1,0))&lt;&gt;"",INDEX(J!$A$1:$ZZ$200,MATCH($A86,J!$A$1:$A$200,0),MATCH(J$8,J!$A$1:$ZZ$1,0)),""),"")</f>
        <v>1.0266979376491616</v>
      </c>
      <c r="K86" s="10"/>
      <c r="L86" s="43" t="str">
        <f>IF(L85&lt;&gt;"",IF(INDEX(J!$A$1:$ZZ$200,MATCH(L85+1,J!$A$1:$A$200,0),MATCH(M$8,J!$A$1:$ZZ$1,0))&lt;&gt;"",L85+1,""),"")</f>
        <v/>
      </c>
      <c r="M86" s="45" t="str">
        <f>IFERROR(IF(INDEX(J!$A$1:$ZZ$200,MATCH($A86,J!$A$1:$A$200,0),MATCH(M$8,J!$A$1:$ZZ$1,0))&lt;&gt;"",INDEX(J!$A$1:$ZZ$200,MATCH($A86,J!$A$1:$A$200,0),MATCH(M$8,J!$A$1:$ZZ$1,0)),""),"")</f>
        <v/>
      </c>
      <c r="N86" s="45" t="str">
        <f>IFERROR(IF(INDEX(J!$A$1:$ZZ$200,MATCH($A86,J!$A$1:$A$200,0),MATCH(N$8,J!$A$1:$ZZ$1,0))&lt;&gt;"",INDEX(J!$A$1:$ZZ$200,MATCH($A86,J!$A$1:$A$200,0),MATCH(N$8,J!$A$1:$ZZ$1,0)),""),"")</f>
        <v/>
      </c>
      <c r="O86" s="45" t="str">
        <f>IFERROR(IF(INDEX(J!$A$1:$ZZ$200,MATCH($A86,J!$A$1:$A$200,0),MATCH(O$8,J!$A$1:$ZZ$1,0))&lt;&gt;"",INDEX(J!$A$1:$ZZ$200,MATCH($A86,J!$A$1:$A$200,0),MATCH(O$8,J!$A$1:$ZZ$1,0)),""),"")</f>
        <v/>
      </c>
      <c r="P86" s="10"/>
      <c r="Q86" s="43">
        <f>IF(Q85&lt;&gt;"",IF(INDEX(J!$A$1:$ZZ$200,MATCH(Q85+1,J!$A$1:$A$200,0),MATCH(R$8,J!$A$1:$ZZ$1,0))&lt;&gt;"",Q85+1,""),"")</f>
        <v>2045</v>
      </c>
      <c r="R86" s="45">
        <f>IFERROR(IF(INDEX(J!$A$1:$ZZ$200,MATCH($A86,J!$A$1:$A$200,0),MATCH(R$8,J!$A$1:$ZZ$1,0))&lt;&gt;"",INDEX(J!$A$1:$ZZ$200,MATCH($A86,J!$A$1:$A$200,0),MATCH(R$8,J!$A$1:$ZZ$1,0)),""),"")</f>
        <v>8.4958135294268189</v>
      </c>
      <c r="S86" s="45">
        <f>IFERROR(IF(INDEX(J!$A$1:$ZZ$200,MATCH($A86,J!$A$1:$A$200,0),MATCH(S$8,J!$A$1:$ZZ$1,0))&lt;&gt;"",INDEX(J!$A$1:$ZZ$200,MATCH($A86,J!$A$1:$A$200,0),MATCH(S$8,J!$A$1:$ZZ$1,0)),""),"")</f>
        <v>77.92772727572995</v>
      </c>
      <c r="T86" s="45">
        <f>IFERROR(IF(INDEX(J!$A$1:$ZZ$200,MATCH($A86,J!$A$1:$A$200,0),MATCH(T$8,J!$A$1:$ZZ$1,0))&lt;&gt;"",INDEX(J!$A$1:$ZZ$200,MATCH($A86,J!$A$1:$A$200,0),MATCH(T$8,J!$A$1:$ZZ$1,0)),""),"")</f>
        <v>53.689887596950982</v>
      </c>
      <c r="U86" s="45">
        <f>IFERROR(IF(INDEX(J!$A$1:$ZZ$200,MATCH($A86,J!$A$1:$A$200,0),MATCH(U$8,J!$A$1:$ZZ$1,0))&lt;&gt;"",INDEX(J!$A$1:$ZZ$200,MATCH($A86,J!$A$1:$A$200,0),MATCH(U$8,J!$A$1:$ZZ$1,0)),""),"")</f>
        <v>11.751402067350535</v>
      </c>
    </row>
    <row r="87" spans="1:21">
      <c r="A87" s="43">
        <f>IF(A86&lt;&gt;"",IF(INDEX(J!$A$1:$ZZ$200,MATCH(A86+1,J!$A$1:$A$200,0),MATCH(B$8,J!$A$1:$ZZ$1,0))&lt;&gt;"",A86+1,""),"")</f>
        <v>2046</v>
      </c>
      <c r="B87" s="44">
        <f>IFERROR(IF(INDEX(J!$A$1:$ZZ$200,MATCH($A87,J!$A$1:$A$200,0),MATCH(B$8,J!$A$1:$ZZ$1,0))&lt;&gt;"",INDEX(J!$A$1:$ZZ$200,MATCH($A87,J!$A$1:$A$200,0),MATCH(B$8,J!$A$1:$ZZ$1,0)),""),"")</f>
        <v>4372.1672356312483</v>
      </c>
      <c r="C87" s="45">
        <f>IFERROR(IF(INDEX(J!$A$1:$ZZ$200,MATCH($A87,J!$A$1:$A$200,0),MATCH(C$8,J!$A$1:$ZZ$1,0))&lt;&gt;"",INDEX(J!$A$1:$ZZ$200,MATCH($A87,J!$A$1:$A$200,0),MATCH(C$8,J!$A$1:$ZZ$1,0)),""),"")</f>
        <v>51.817725625815527</v>
      </c>
      <c r="D87" s="10"/>
      <c r="E87" s="43">
        <f>IF(E86&lt;&gt;"",IF(INDEX(J!$A$1:$ZZ$200,MATCH(E86+1,J!$A$1:$A$200,0),MATCH(F$8,J!$A$1:$ZZ$1,0))&lt;&gt;"",E86+1,""),"")</f>
        <v>2046</v>
      </c>
      <c r="F87" s="45">
        <f>IFERROR(IF(INDEX(J!$A$1:$ZZ$200,MATCH($A87,J!$A$1:$A$200,0),MATCH(F$8,J!$A$1:$ZZ$1,0))&lt;&gt;"",INDEX(J!$A$1:$ZZ$200,MATCH($A87,J!$A$1:$A$200,0),MATCH(F$8,J!$A$1:$ZZ$1,0)),""),"")</f>
        <v>2.7604740382644972</v>
      </c>
      <c r="G87" s="45">
        <f>IFERROR(IF(INDEX(J!$A$1:$ZZ$200,MATCH($A87,J!$A$1:$A$200,0),MATCH(G$8,J!$A$1:$ZZ$1,0))&lt;&gt;"",INDEX(J!$A$1:$ZZ$200,MATCH($A87,J!$A$1:$A$200,0),MATCH(G$8,J!$A$1:$ZZ$1,0)),""),"")</f>
        <v>0.58531003695901518</v>
      </c>
      <c r="H87" s="45">
        <f>IFERROR(IF(INDEX(J!$A$1:$ZZ$200,MATCH($A87,J!$A$1:$A$200,0),MATCH(H$8,J!$A$1:$ZZ$1,0))&lt;&gt;"",INDEX(J!$A$1:$ZZ$200,MATCH($A87,J!$A$1:$A$200,0),MATCH(H$8,J!$A$1:$ZZ$1,0)),""),"")</f>
        <v>0.45494158507733745</v>
      </c>
      <c r="I87" s="45">
        <f>IFERROR(IF(INDEX(J!$A$1:$ZZ$200,MATCH($A87,J!$A$1:$A$200,0),MATCH(I$8,J!$A$1:$ZZ$1,0))&lt;&gt;"",INDEX(J!$A$1:$ZZ$200,MATCH($A87,J!$A$1:$A$200,0),MATCH(I$8,J!$A$1:$ZZ$1,0)),""),"")</f>
        <v>0.68079807235500256</v>
      </c>
      <c r="J87" s="46">
        <f>IFERROR(IF(INDEX(J!$A$1:$ZZ$200,MATCH($A87,J!$A$1:$A$200,0),MATCH(J$8,J!$A$1:$ZZ$1,0))&lt;&gt;"",INDEX(J!$A$1:$ZZ$200,MATCH($A87,J!$A$1:$A$200,0),MATCH(J$8,J!$A$1:$ZZ$1,0)),""),"")</f>
        <v>1.0394243438731421</v>
      </c>
      <c r="K87" s="10"/>
      <c r="L87" s="43" t="str">
        <f>IF(L86&lt;&gt;"",IF(INDEX(J!$A$1:$ZZ$200,MATCH(L86+1,J!$A$1:$A$200,0),MATCH(M$8,J!$A$1:$ZZ$1,0))&lt;&gt;"",L86+1,""),"")</f>
        <v/>
      </c>
      <c r="M87" s="45" t="str">
        <f>IFERROR(IF(INDEX(J!$A$1:$ZZ$200,MATCH($A87,J!$A$1:$A$200,0),MATCH(M$8,J!$A$1:$ZZ$1,0))&lt;&gt;"",INDEX(J!$A$1:$ZZ$200,MATCH($A87,J!$A$1:$A$200,0),MATCH(M$8,J!$A$1:$ZZ$1,0)),""),"")</f>
        <v/>
      </c>
      <c r="N87" s="45" t="str">
        <f>IFERROR(IF(INDEX(J!$A$1:$ZZ$200,MATCH($A87,J!$A$1:$A$200,0),MATCH(N$8,J!$A$1:$ZZ$1,0))&lt;&gt;"",INDEX(J!$A$1:$ZZ$200,MATCH($A87,J!$A$1:$A$200,0),MATCH(N$8,J!$A$1:$ZZ$1,0)),""),"")</f>
        <v/>
      </c>
      <c r="O87" s="45" t="str">
        <f>IFERROR(IF(INDEX(J!$A$1:$ZZ$200,MATCH($A87,J!$A$1:$A$200,0),MATCH(O$8,J!$A$1:$ZZ$1,0))&lt;&gt;"",INDEX(J!$A$1:$ZZ$200,MATCH($A87,J!$A$1:$A$200,0),MATCH(O$8,J!$A$1:$ZZ$1,0)),""),"")</f>
        <v/>
      </c>
      <c r="P87" s="10"/>
      <c r="Q87" s="43">
        <f>IF(Q86&lt;&gt;"",IF(INDEX(J!$A$1:$ZZ$200,MATCH(Q86+1,J!$A$1:$A$200,0),MATCH(R$8,J!$A$1:$ZZ$1,0))&lt;&gt;"",Q86+1,""),"")</f>
        <v>2046</v>
      </c>
      <c r="R87" s="45">
        <f>IFERROR(IF(INDEX(J!$A$1:$ZZ$200,MATCH($A87,J!$A$1:$A$200,0),MATCH(R$8,J!$A$1:$ZZ$1,0))&lt;&gt;"",INDEX(J!$A$1:$ZZ$200,MATCH($A87,J!$A$1:$A$200,0),MATCH(R$8,J!$A$1:$ZZ$1,0)),""),"")</f>
        <v>8.7952746912921942</v>
      </c>
      <c r="S87" s="45">
        <f>IFERROR(IF(INDEX(J!$A$1:$ZZ$200,MATCH($A87,J!$A$1:$A$200,0),MATCH(S$8,J!$A$1:$ZZ$1,0))&lt;&gt;"",INDEX(J!$A$1:$ZZ$200,MATCH($A87,J!$A$1:$A$200,0),MATCH(S$8,J!$A$1:$ZZ$1,0)),""),"")</f>
        <v>78.295652713652814</v>
      </c>
      <c r="T87" s="45">
        <f>IFERROR(IF(INDEX(J!$A$1:$ZZ$200,MATCH($A87,J!$A$1:$A$200,0),MATCH(T$8,J!$A$1:$ZZ$1,0))&lt;&gt;"",INDEX(J!$A$1:$ZZ$200,MATCH($A87,J!$A$1:$A$200,0),MATCH(T$8,J!$A$1:$ZZ$1,0)),""),"")</f>
        <v>54.388371287957831</v>
      </c>
      <c r="U87" s="45">
        <f>IFERROR(IF(INDEX(J!$A$1:$ZZ$200,MATCH($A87,J!$A$1:$A$200,0),MATCH(U$8,J!$A$1:$ZZ$1,0))&lt;&gt;"",INDEX(J!$A$1:$ZZ$200,MATCH($A87,J!$A$1:$A$200,0),MATCH(U$8,J!$A$1:$ZZ$1,0)),""),"")</f>
        <v>11.855691477223592</v>
      </c>
    </row>
    <row r="88" spans="1:21">
      <c r="A88" s="43">
        <f>IF(A87&lt;&gt;"",IF(INDEX(J!$A$1:$ZZ$200,MATCH(A87+1,J!$A$1:$A$200,0),MATCH(B$8,J!$A$1:$ZZ$1,0))&lt;&gt;"",A87+1,""),"")</f>
        <v>2047</v>
      </c>
      <c r="B88" s="44">
        <f>IFERROR(IF(INDEX(J!$A$1:$ZZ$200,MATCH($A88,J!$A$1:$A$200,0),MATCH(B$8,J!$A$1:$ZZ$1,0))&lt;&gt;"",INDEX(J!$A$1:$ZZ$200,MATCH($A88,J!$A$1:$A$200,0),MATCH(B$8,J!$A$1:$ZZ$1,0)),""),"")</f>
        <v>4432.1450022765921</v>
      </c>
      <c r="C88" s="45">
        <f>IFERROR(IF(INDEX(J!$A$1:$ZZ$200,MATCH($A88,J!$A$1:$A$200,0),MATCH(C$8,J!$A$1:$ZZ$1,0))&lt;&gt;"",INDEX(J!$A$1:$ZZ$200,MATCH($A88,J!$A$1:$A$200,0),MATCH(C$8,J!$A$1:$ZZ$1,0)),""),"")</f>
        <v>52.589584497455952</v>
      </c>
      <c r="D88" s="10"/>
      <c r="E88" s="43">
        <f>IF(E87&lt;&gt;"",IF(INDEX(J!$A$1:$ZZ$200,MATCH(E87+1,J!$A$1:$A$200,0),MATCH(F$8,J!$A$1:$ZZ$1,0))&lt;&gt;"",E87+1,""),"")</f>
        <v>2047</v>
      </c>
      <c r="F88" s="45">
        <f>IFERROR(IF(INDEX(J!$A$1:$ZZ$200,MATCH($A88,J!$A$1:$A$200,0),MATCH(F$8,J!$A$1:$ZZ$1,0))&lt;&gt;"",INDEX(J!$A$1:$ZZ$200,MATCH($A88,J!$A$1:$A$200,0),MATCH(F$8,J!$A$1:$ZZ$1,0)),""),"")</f>
        <v>2.759579007445589</v>
      </c>
      <c r="G88" s="45">
        <f>IFERROR(IF(INDEX(J!$A$1:$ZZ$200,MATCH($A88,J!$A$1:$A$200,0),MATCH(G$8,J!$A$1:$ZZ$1,0))&lt;&gt;"",INDEX(J!$A$1:$ZZ$200,MATCH($A88,J!$A$1:$A$200,0),MATCH(G$8,J!$A$1:$ZZ$1,0)),""),"")</f>
        <v>0.59405176922112857</v>
      </c>
      <c r="H88" s="45">
        <f>IFERROR(IF(INDEX(J!$A$1:$ZZ$200,MATCH($A88,J!$A$1:$A$200,0),MATCH(H$8,J!$A$1:$ZZ$1,0))&lt;&gt;"",INDEX(J!$A$1:$ZZ$200,MATCH($A88,J!$A$1:$A$200,0),MATCH(H$8,J!$A$1:$ZZ$1,0)),""),"")</f>
        <v>0.42986285768741966</v>
      </c>
      <c r="I88" s="45">
        <f>IFERROR(IF(INDEX(J!$A$1:$ZZ$200,MATCH($A88,J!$A$1:$A$200,0),MATCH(I$8,J!$A$1:$ZZ$1,0))&lt;&gt;"",INDEX(J!$A$1:$ZZ$200,MATCH($A88,J!$A$1:$A$200,0),MATCH(I$8,J!$A$1:$ZZ$1,0)),""),"")</f>
        <v>0.68590012070473561</v>
      </c>
      <c r="J88" s="46">
        <f>IFERROR(IF(INDEX(J!$A$1:$ZZ$200,MATCH($A88,J!$A$1:$A$200,0),MATCH(J$8,J!$A$1:$ZZ$1,0))&lt;&gt;"",INDEX(J!$A$1:$ZZ$200,MATCH($A88,J!$A$1:$A$200,0),MATCH(J$8,J!$A$1:$ZZ$1,0)),""),"")</f>
        <v>1.0497642598323049</v>
      </c>
      <c r="K88" s="10"/>
      <c r="L88" s="43" t="str">
        <f>IF(L87&lt;&gt;"",IF(INDEX(J!$A$1:$ZZ$200,MATCH(L87+1,J!$A$1:$A$200,0),MATCH(M$8,J!$A$1:$ZZ$1,0))&lt;&gt;"",L87+1,""),"")</f>
        <v/>
      </c>
      <c r="M88" s="45" t="str">
        <f>IFERROR(IF(INDEX(J!$A$1:$ZZ$200,MATCH($A88,J!$A$1:$A$200,0),MATCH(M$8,J!$A$1:$ZZ$1,0))&lt;&gt;"",INDEX(J!$A$1:$ZZ$200,MATCH($A88,J!$A$1:$A$200,0),MATCH(M$8,J!$A$1:$ZZ$1,0)),""),"")</f>
        <v/>
      </c>
      <c r="N88" s="45" t="str">
        <f>IFERROR(IF(INDEX(J!$A$1:$ZZ$200,MATCH($A88,J!$A$1:$A$200,0),MATCH(N$8,J!$A$1:$ZZ$1,0))&lt;&gt;"",INDEX(J!$A$1:$ZZ$200,MATCH($A88,J!$A$1:$A$200,0),MATCH(N$8,J!$A$1:$ZZ$1,0)),""),"")</f>
        <v/>
      </c>
      <c r="O88" s="45" t="str">
        <f>IFERROR(IF(INDEX(J!$A$1:$ZZ$200,MATCH($A88,J!$A$1:$A$200,0),MATCH(O$8,J!$A$1:$ZZ$1,0))&lt;&gt;"",INDEX(J!$A$1:$ZZ$200,MATCH($A88,J!$A$1:$A$200,0),MATCH(O$8,J!$A$1:$ZZ$1,0)),""),"")</f>
        <v/>
      </c>
      <c r="P88" s="10"/>
      <c r="Q88" s="43">
        <f>IF(Q87&lt;&gt;"",IF(INDEX(J!$A$1:$ZZ$200,MATCH(Q87+1,J!$A$1:$A$200,0),MATCH(R$8,J!$A$1:$ZZ$1,0))&lt;&gt;"",Q87+1,""),"")</f>
        <v>2047</v>
      </c>
      <c r="R88" s="45">
        <f>IFERROR(IF(INDEX(J!$A$1:$ZZ$200,MATCH($A88,J!$A$1:$A$200,0),MATCH(R$8,J!$A$1:$ZZ$1,0))&lt;&gt;"",INDEX(J!$A$1:$ZZ$200,MATCH($A88,J!$A$1:$A$200,0),MATCH(R$8,J!$A$1:$ZZ$1,0)),""),"")</f>
        <v>9.0837563551509852</v>
      </c>
      <c r="S88" s="45">
        <f>IFERROR(IF(INDEX(J!$A$1:$ZZ$200,MATCH($A88,J!$A$1:$A$200,0),MATCH(S$8,J!$A$1:$ZZ$1,0))&lt;&gt;"",INDEX(J!$A$1:$ZZ$200,MATCH($A88,J!$A$1:$A$200,0),MATCH(S$8,J!$A$1:$ZZ$1,0)),""),"")</f>
        <v>78.482226127670671</v>
      </c>
      <c r="T88" s="45">
        <f>IFERROR(IF(INDEX(J!$A$1:$ZZ$200,MATCH($A88,J!$A$1:$A$200,0),MATCH(T$8,J!$A$1:$ZZ$1,0))&lt;&gt;"",INDEX(J!$A$1:$ZZ$200,MATCH($A88,J!$A$1:$A$200,0),MATCH(T$8,J!$A$1:$ZZ$1,0)),""),"")</f>
        <v>55.09348685127631</v>
      </c>
      <c r="U88" s="45">
        <f>IFERROR(IF(INDEX(J!$A$1:$ZZ$200,MATCH($A88,J!$A$1:$A$200,0),MATCH(U$8,J!$A$1:$ZZ$1,0))&lt;&gt;"",INDEX(J!$A$1:$ZZ$200,MATCH($A88,J!$A$1:$A$200,0),MATCH(U$8,J!$A$1:$ZZ$1,0)),""),"")</f>
        <v>11.95996552180603</v>
      </c>
    </row>
    <row r="89" spans="1:21">
      <c r="A89" s="43">
        <f>IF(A88&lt;&gt;"",IF(INDEX(J!$A$1:$ZZ$200,MATCH(A88+1,J!$A$1:$A$200,0),MATCH(B$8,J!$A$1:$ZZ$1,0))&lt;&gt;"",A88+1,""),"")</f>
        <v>2048</v>
      </c>
      <c r="B89" s="44">
        <f>IFERROR(IF(INDEX(J!$A$1:$ZZ$200,MATCH($A89,J!$A$1:$A$200,0),MATCH(B$8,J!$A$1:$ZZ$1,0))&lt;&gt;"",INDEX(J!$A$1:$ZZ$200,MATCH($A89,J!$A$1:$A$200,0),MATCH(B$8,J!$A$1:$ZZ$1,0)),""),"")</f>
        <v>4496.5057682011475</v>
      </c>
      <c r="C89" s="45">
        <f>IFERROR(IF(INDEX(J!$A$1:$ZZ$200,MATCH($A89,J!$A$1:$A$200,0),MATCH(C$8,J!$A$1:$ZZ$1,0))&lt;&gt;"",INDEX(J!$A$1:$ZZ$200,MATCH($A89,J!$A$1:$A$200,0),MATCH(C$8,J!$A$1:$ZZ$1,0)),""),"")</f>
        <v>53.417970799256636</v>
      </c>
      <c r="D89" s="10"/>
      <c r="E89" s="43">
        <f>IF(E88&lt;&gt;"",IF(INDEX(J!$A$1:$ZZ$200,MATCH(E88+1,J!$A$1:$A$200,0),MATCH(F$8,J!$A$1:$ZZ$1,0))&lt;&gt;"",E88+1,""),"")</f>
        <v>2048</v>
      </c>
      <c r="F89" s="45">
        <f>IFERROR(IF(INDEX(J!$A$1:$ZZ$200,MATCH($A89,J!$A$1:$A$200,0),MATCH(F$8,J!$A$1:$ZZ$1,0))&lt;&gt;"",INDEX(J!$A$1:$ZZ$200,MATCH($A89,J!$A$1:$A$200,0),MATCH(F$8,J!$A$1:$ZZ$1,0)),""),"")</f>
        <v>2.7896326039552179</v>
      </c>
      <c r="G89" s="45">
        <f>IFERROR(IF(INDEX(J!$A$1:$ZZ$200,MATCH($A89,J!$A$1:$A$200,0),MATCH(G$8,J!$A$1:$ZZ$1,0))&lt;&gt;"",INDEX(J!$A$1:$ZZ$200,MATCH($A89,J!$A$1:$A$200,0),MATCH(G$8,J!$A$1:$ZZ$1,0)),""),"")</f>
        <v>0.60351525116299121</v>
      </c>
      <c r="H89" s="45">
        <f>IFERROR(IF(INDEX(J!$A$1:$ZZ$200,MATCH($A89,J!$A$1:$A$200,0),MATCH(H$8,J!$A$1:$ZZ$1,0))&lt;&gt;"",INDEX(J!$A$1:$ZZ$200,MATCH($A89,J!$A$1:$A$200,0),MATCH(H$8,J!$A$1:$ZZ$1,0)),""),"")</f>
        <v>0.42738843538652749</v>
      </c>
      <c r="I89" s="45">
        <f>IFERROR(IF(INDEX(J!$A$1:$ZZ$200,MATCH($A89,J!$A$1:$A$200,0),MATCH(I$8,J!$A$1:$ZZ$1,0))&lt;&gt;"",INDEX(J!$A$1:$ZZ$200,MATCH($A89,J!$A$1:$A$200,0),MATCH(I$8,J!$A$1:$ZZ$1,0)),""),"")</f>
        <v>0.6940165363399835</v>
      </c>
      <c r="J89" s="46">
        <f>IFERROR(IF(INDEX(J!$A$1:$ZZ$200,MATCH($A89,J!$A$1:$A$200,0),MATCH(J$8,J!$A$1:$ZZ$1,0))&lt;&gt;"",INDEX(J!$A$1:$ZZ$200,MATCH($A89,J!$A$1:$A$200,0),MATCH(J$8,J!$A$1:$ZZ$1,0)),""),"")</f>
        <v>1.0647123810657158</v>
      </c>
      <c r="K89" s="10"/>
      <c r="L89" s="43" t="str">
        <f>IF(L88&lt;&gt;"",IF(INDEX(J!$A$1:$ZZ$200,MATCH(L88+1,J!$A$1:$A$200,0),MATCH(M$8,J!$A$1:$ZZ$1,0))&lt;&gt;"",L88+1,""),"")</f>
        <v/>
      </c>
      <c r="M89" s="45" t="str">
        <f>IFERROR(IF(INDEX(J!$A$1:$ZZ$200,MATCH($A89,J!$A$1:$A$200,0),MATCH(M$8,J!$A$1:$ZZ$1,0))&lt;&gt;"",INDEX(J!$A$1:$ZZ$200,MATCH($A89,J!$A$1:$A$200,0),MATCH(M$8,J!$A$1:$ZZ$1,0)),""),"")</f>
        <v/>
      </c>
      <c r="N89" s="45" t="str">
        <f>IFERROR(IF(INDEX(J!$A$1:$ZZ$200,MATCH($A89,J!$A$1:$A$200,0),MATCH(N$8,J!$A$1:$ZZ$1,0))&lt;&gt;"",INDEX(J!$A$1:$ZZ$200,MATCH($A89,J!$A$1:$A$200,0),MATCH(N$8,J!$A$1:$ZZ$1,0)),""),"")</f>
        <v/>
      </c>
      <c r="O89" s="45" t="str">
        <f>IFERROR(IF(INDEX(J!$A$1:$ZZ$200,MATCH($A89,J!$A$1:$A$200,0),MATCH(O$8,J!$A$1:$ZZ$1,0))&lt;&gt;"",INDEX(J!$A$1:$ZZ$200,MATCH($A89,J!$A$1:$A$200,0),MATCH(O$8,J!$A$1:$ZZ$1,0)),""),"")</f>
        <v/>
      </c>
      <c r="P89" s="10"/>
      <c r="Q89" s="43">
        <f>IF(Q88&lt;&gt;"",IF(INDEX(J!$A$1:$ZZ$200,MATCH(Q88+1,J!$A$1:$A$200,0),MATCH(R$8,J!$A$1:$ZZ$1,0))&lt;&gt;"",Q88+1,""),"")</f>
        <v>2048</v>
      </c>
      <c r="R89" s="45">
        <f>IFERROR(IF(INDEX(J!$A$1:$ZZ$200,MATCH($A89,J!$A$1:$A$200,0),MATCH(R$8,J!$A$1:$ZZ$1,0))&lt;&gt;"",INDEX(J!$A$1:$ZZ$200,MATCH($A89,J!$A$1:$A$200,0),MATCH(R$8,J!$A$1:$ZZ$1,0)),""),"")</f>
        <v>9.3636498666410688</v>
      </c>
      <c r="S89" s="45">
        <f>IFERROR(IF(INDEX(J!$A$1:$ZZ$200,MATCH($A89,J!$A$1:$A$200,0),MATCH(S$8,J!$A$1:$ZZ$1,0))&lt;&gt;"",INDEX(J!$A$1:$ZZ$200,MATCH($A89,J!$A$1:$A$200,0),MATCH(S$8,J!$A$1:$ZZ$1,0)),""),"")</f>
        <v>78.617626635849177</v>
      </c>
      <c r="T89" s="45">
        <f>IFERROR(IF(INDEX(J!$A$1:$ZZ$200,MATCH($A89,J!$A$1:$A$200,0),MATCH(T$8,J!$A$1:$ZZ$1,0))&lt;&gt;"",INDEX(J!$A$1:$ZZ$200,MATCH($A89,J!$A$1:$A$200,0),MATCH(T$8,J!$A$1:$ZZ$1,0)),""),"")</f>
        <v>55.791321236647967</v>
      </c>
      <c r="U89" s="45">
        <f>IFERROR(IF(INDEX(J!$A$1:$ZZ$200,MATCH($A89,J!$A$1:$A$200,0),MATCH(U$8,J!$A$1:$ZZ$1,0))&lt;&gt;"",INDEX(J!$A$1:$ZZ$200,MATCH($A89,J!$A$1:$A$200,0),MATCH(U$8,J!$A$1:$ZZ$1,0)),""),"")</f>
        <v>12.051744210102743</v>
      </c>
    </row>
    <row r="90" spans="1:21">
      <c r="A90" s="43">
        <f>IF(A89&lt;&gt;"",IF(INDEX(J!$A$1:$ZZ$200,MATCH(A89+1,J!$A$1:$A$200,0),MATCH(B$8,J!$A$1:$ZZ$1,0))&lt;&gt;"",A89+1,""),"")</f>
        <v>2049</v>
      </c>
      <c r="B90" s="44">
        <f>IFERROR(IF(INDEX(J!$A$1:$ZZ$200,MATCH($A90,J!$A$1:$A$200,0),MATCH(B$8,J!$A$1:$ZZ$1,0))&lt;&gt;"",INDEX(J!$A$1:$ZZ$200,MATCH($A90,J!$A$1:$A$200,0),MATCH(B$8,J!$A$1:$ZZ$1,0)),""),"")</f>
        <v>4562.0593348501434</v>
      </c>
      <c r="C90" s="45">
        <f>IFERROR(IF(INDEX(J!$A$1:$ZZ$200,MATCH($A90,J!$A$1:$A$200,0),MATCH(C$8,J!$A$1:$ZZ$1,0))&lt;&gt;"",INDEX(J!$A$1:$ZZ$200,MATCH($A90,J!$A$1:$A$200,0),MATCH(C$8,J!$A$1:$ZZ$1,0)),""),"")</f>
        <v>54.264815694129112</v>
      </c>
      <c r="D90" s="10"/>
      <c r="E90" s="43">
        <f>IF(E89&lt;&gt;"",IF(INDEX(J!$A$1:$ZZ$200,MATCH(E89+1,J!$A$1:$A$200,0),MATCH(F$8,J!$A$1:$ZZ$1,0))&lt;&gt;"",E89+1,""),"")</f>
        <v>2049</v>
      </c>
      <c r="F90" s="45">
        <f>IFERROR(IF(INDEX(J!$A$1:$ZZ$200,MATCH($A90,J!$A$1:$A$200,0),MATCH(F$8,J!$A$1:$ZZ$1,0))&lt;&gt;"",INDEX(J!$A$1:$ZZ$200,MATCH($A90,J!$A$1:$A$200,0),MATCH(F$8,J!$A$1:$ZZ$1,0)),""),"")</f>
        <v>2.8006061355406615</v>
      </c>
      <c r="G90" s="45">
        <f>IFERROR(IF(INDEX(J!$A$1:$ZZ$200,MATCH($A90,J!$A$1:$A$200,0),MATCH(G$8,J!$A$1:$ZZ$1,0))&lt;&gt;"",INDEX(J!$A$1:$ZZ$200,MATCH($A90,J!$A$1:$A$200,0),MATCH(G$8,J!$A$1:$ZZ$1,0)),""),"")</f>
        <v>0.61286360594485567</v>
      </c>
      <c r="H90" s="45">
        <f>IFERROR(IF(INDEX(J!$A$1:$ZZ$200,MATCH($A90,J!$A$1:$A$200,0),MATCH(H$8,J!$A$1:$ZZ$1,0))&lt;&gt;"",INDEX(J!$A$1:$ZZ$200,MATCH($A90,J!$A$1:$A$200,0),MATCH(H$8,J!$A$1:$ZZ$1,0)),""),"")</f>
        <v>0.41609008627667637</v>
      </c>
      <c r="I90" s="45">
        <f>IFERROR(IF(INDEX(J!$A$1:$ZZ$200,MATCH($A90,J!$A$1:$A$200,0),MATCH(I$8,J!$A$1:$ZZ$1,0))&lt;&gt;"",INDEX(J!$A$1:$ZZ$200,MATCH($A90,J!$A$1:$A$200,0),MATCH(I$8,J!$A$1:$ZZ$1,0)),""),"")</f>
        <v>0.70156035051663235</v>
      </c>
      <c r="J90" s="46">
        <f>IFERROR(IF(INDEX(J!$A$1:$ZZ$200,MATCH($A90,J!$A$1:$A$200,0),MATCH(J$8,J!$A$1:$ZZ$1,0))&lt;&gt;"",INDEX(J!$A$1:$ZZ$200,MATCH($A90,J!$A$1:$A$200,0),MATCH(J$8,J!$A$1:$ZZ$1,0)),""),"")</f>
        <v>1.0700920928024971</v>
      </c>
      <c r="K90" s="10"/>
      <c r="L90" s="43" t="str">
        <f>IF(L89&lt;&gt;"",IF(INDEX(J!$A$1:$ZZ$200,MATCH(L89+1,J!$A$1:$A$200,0),MATCH(M$8,J!$A$1:$ZZ$1,0))&lt;&gt;"",L89+1,""),"")</f>
        <v/>
      </c>
      <c r="M90" s="45" t="str">
        <f>IFERROR(IF(INDEX(J!$A$1:$ZZ$200,MATCH($A90,J!$A$1:$A$200,0),MATCH(M$8,J!$A$1:$ZZ$1,0))&lt;&gt;"",INDEX(J!$A$1:$ZZ$200,MATCH($A90,J!$A$1:$A$200,0),MATCH(M$8,J!$A$1:$ZZ$1,0)),""),"")</f>
        <v/>
      </c>
      <c r="N90" s="45" t="str">
        <f>IFERROR(IF(INDEX(J!$A$1:$ZZ$200,MATCH($A90,J!$A$1:$A$200,0),MATCH(N$8,J!$A$1:$ZZ$1,0))&lt;&gt;"",INDEX(J!$A$1:$ZZ$200,MATCH($A90,J!$A$1:$A$200,0),MATCH(N$8,J!$A$1:$ZZ$1,0)),""),"")</f>
        <v/>
      </c>
      <c r="O90" s="45" t="str">
        <f>IFERROR(IF(INDEX(J!$A$1:$ZZ$200,MATCH($A90,J!$A$1:$A$200,0),MATCH(O$8,J!$A$1:$ZZ$1,0))&lt;&gt;"",INDEX(J!$A$1:$ZZ$200,MATCH($A90,J!$A$1:$A$200,0),MATCH(O$8,J!$A$1:$ZZ$1,0)),""),"")</f>
        <v/>
      </c>
      <c r="P90" s="10"/>
      <c r="Q90" s="43">
        <f>IF(Q89&lt;&gt;"",IF(INDEX(J!$A$1:$ZZ$200,MATCH(Q89+1,J!$A$1:$A$200,0),MATCH(R$8,J!$A$1:$ZZ$1,0))&lt;&gt;"",Q89+1,""),"")</f>
        <v>2049</v>
      </c>
      <c r="R90" s="45">
        <f>IFERROR(IF(INDEX(J!$A$1:$ZZ$200,MATCH($A90,J!$A$1:$A$200,0),MATCH(R$8,J!$A$1:$ZZ$1,0))&lt;&gt;"",INDEX(J!$A$1:$ZZ$200,MATCH($A90,J!$A$1:$A$200,0),MATCH(R$8,J!$A$1:$ZZ$1,0)),""),"")</f>
        <v>9.6364648270445805</v>
      </c>
      <c r="S90" s="45">
        <f>IFERROR(IF(INDEX(J!$A$1:$ZZ$200,MATCH($A90,J!$A$1:$A$200,0),MATCH(S$8,J!$A$1:$ZZ$1,0))&lt;&gt;"",INDEX(J!$A$1:$ZZ$200,MATCH($A90,J!$A$1:$A$200,0),MATCH(S$8,J!$A$1:$ZZ$1,0)),""),"")</f>
        <v>78.702398398863508</v>
      </c>
      <c r="T90" s="45">
        <f>IFERROR(IF(INDEX(J!$A$1:$ZZ$200,MATCH($A90,J!$A$1:$A$200,0),MATCH(T$8,J!$A$1:$ZZ$1,0))&lt;&gt;"",INDEX(J!$A$1:$ZZ$200,MATCH($A90,J!$A$1:$A$200,0),MATCH(T$8,J!$A$1:$ZZ$1,0)),""),"")</f>
        <v>56.466483687851664</v>
      </c>
      <c r="U90" s="45">
        <f>IFERROR(IF(INDEX(J!$A$1:$ZZ$200,MATCH($A90,J!$A$1:$A$200,0),MATCH(U$8,J!$A$1:$ZZ$1,0))&lt;&gt;"",INDEX(J!$A$1:$ZZ$200,MATCH($A90,J!$A$1:$A$200,0),MATCH(U$8,J!$A$1:$ZZ$1,0)),""),"")</f>
        <v>12.13510314697197</v>
      </c>
    </row>
    <row r="91" spans="1:21">
      <c r="A91" s="43">
        <f>IF(A90&lt;&gt;"",IF(INDEX(J!$A$1:$ZZ$200,MATCH(A90+1,J!$A$1:$A$200,0),MATCH(B$8,J!$A$1:$ZZ$1,0))&lt;&gt;"",A90+1,""),"")</f>
        <v>2050</v>
      </c>
      <c r="B91" s="44">
        <f>IFERROR(IF(INDEX(J!$A$1:$ZZ$200,MATCH($A91,J!$A$1:$A$200,0),MATCH(B$8,J!$A$1:$ZZ$1,0))&lt;&gt;"",INDEX(J!$A$1:$ZZ$200,MATCH($A91,J!$A$1:$A$200,0),MATCH(B$8,J!$A$1:$ZZ$1,0)),""),"")</f>
        <v>4626.1531394503399</v>
      </c>
      <c r="C91" s="45">
        <f>IFERROR(IF(INDEX(J!$A$1:$ZZ$200,MATCH($A91,J!$A$1:$A$200,0),MATCH(C$8,J!$A$1:$ZZ$1,0))&lt;&gt;"",INDEX(J!$A$1:$ZZ$200,MATCH($A91,J!$A$1:$A$200,0),MATCH(C$8,J!$A$1:$ZZ$1,0)),""),"")</f>
        <v>55.098505141646349</v>
      </c>
      <c r="D91" s="10"/>
      <c r="E91" s="43">
        <f>IF(E90&lt;&gt;"",IF(INDEX(J!$A$1:$ZZ$200,MATCH(E90+1,J!$A$1:$A$200,0),MATCH(F$8,J!$A$1:$ZZ$1,0))&lt;&gt;"",E90+1,""),"")</f>
        <v>2050</v>
      </c>
      <c r="F91" s="45">
        <f>IFERROR(IF(INDEX(J!$A$1:$ZZ$200,MATCH($A91,J!$A$1:$A$200,0),MATCH(F$8,J!$A$1:$ZZ$1,0))&lt;&gt;"",INDEX(J!$A$1:$ZZ$200,MATCH($A91,J!$A$1:$A$200,0),MATCH(F$8,J!$A$1:$ZZ$1,0)),""),"")</f>
        <v>2.7771102458303547</v>
      </c>
      <c r="G91" s="45">
        <f>IFERROR(IF(INDEX(J!$A$1:$ZZ$200,MATCH($A91,J!$A$1:$A$200,0),MATCH(G$8,J!$A$1:$ZZ$1,0))&lt;&gt;"",INDEX(J!$A$1:$ZZ$200,MATCH($A91,J!$A$1:$A$200,0),MATCH(G$8,J!$A$1:$ZZ$1,0)),""),"")</f>
        <v>0.62270565096615671</v>
      </c>
      <c r="H91" s="45">
        <f>IFERROR(IF(INDEX(J!$A$1:$ZZ$200,MATCH($A91,J!$A$1:$A$200,0),MATCH(H$8,J!$A$1:$ZZ$1,0))&lt;&gt;"",INDEX(J!$A$1:$ZZ$200,MATCH($A91,J!$A$1:$A$200,0),MATCH(H$8,J!$A$1:$ZZ$1,0)),""),"")</f>
        <v>0.37401861438836509</v>
      </c>
      <c r="I91" s="45">
        <f>IFERROR(IF(INDEX(J!$A$1:$ZZ$200,MATCH($A91,J!$A$1:$A$200,0),MATCH(I$8,J!$A$1:$ZZ$1,0))&lt;&gt;"",INDEX(J!$A$1:$ZZ$200,MATCH($A91,J!$A$1:$A$200,0),MATCH(I$8,J!$A$1:$ZZ$1,0)),""),"")</f>
        <v>0.70861884262185415</v>
      </c>
      <c r="J91" s="46">
        <f>IFERROR(IF(INDEX(J!$A$1:$ZZ$200,MATCH($A91,J!$A$1:$A$200,0),MATCH(J$8,J!$A$1:$ZZ$1,0))&lt;&gt;"",INDEX(J!$A$1:$ZZ$200,MATCH($A91,J!$A$1:$A$200,0),MATCH(J$8,J!$A$1:$ZZ$1,0)),""),"")</f>
        <v>1.0717671378539788</v>
      </c>
      <c r="K91" s="10"/>
      <c r="L91" s="43" t="str">
        <f>IF(L90&lt;&gt;"",IF(INDEX(J!$A$1:$ZZ$200,MATCH(L90+1,J!$A$1:$A$200,0),MATCH(M$8,J!$A$1:$ZZ$1,0))&lt;&gt;"",L90+1,""),"")</f>
        <v/>
      </c>
      <c r="M91" s="45" t="str">
        <f>IFERROR(IF(INDEX(J!$A$1:$ZZ$200,MATCH($A91,J!$A$1:$A$200,0),MATCH(M$8,J!$A$1:$ZZ$1,0))&lt;&gt;"",INDEX(J!$A$1:$ZZ$200,MATCH($A91,J!$A$1:$A$200,0),MATCH(M$8,J!$A$1:$ZZ$1,0)),""),"")</f>
        <v/>
      </c>
      <c r="N91" s="45" t="str">
        <f>IFERROR(IF(INDEX(J!$A$1:$ZZ$200,MATCH($A91,J!$A$1:$A$200,0),MATCH(N$8,J!$A$1:$ZZ$1,0))&lt;&gt;"",INDEX(J!$A$1:$ZZ$200,MATCH($A91,J!$A$1:$A$200,0),MATCH(N$8,J!$A$1:$ZZ$1,0)),""),"")</f>
        <v/>
      </c>
      <c r="O91" s="45" t="str">
        <f>IFERROR(IF(INDEX(J!$A$1:$ZZ$200,MATCH($A91,J!$A$1:$A$200,0),MATCH(O$8,J!$A$1:$ZZ$1,0))&lt;&gt;"",INDEX(J!$A$1:$ZZ$200,MATCH($A91,J!$A$1:$A$200,0),MATCH(O$8,J!$A$1:$ZZ$1,0)),""),"")</f>
        <v/>
      </c>
      <c r="P91" s="10"/>
      <c r="Q91" s="43">
        <f>IF(Q90&lt;&gt;"",IF(INDEX(J!$A$1:$ZZ$200,MATCH(Q90+1,J!$A$1:$A$200,0),MATCH(R$8,J!$A$1:$ZZ$1,0))&lt;&gt;"",Q90+1,""),"")</f>
        <v>2050</v>
      </c>
      <c r="R91" s="45">
        <f>IFERROR(IF(INDEX(J!$A$1:$ZZ$200,MATCH($A91,J!$A$1:$A$200,0),MATCH(R$8,J!$A$1:$ZZ$1,0))&lt;&gt;"",INDEX(J!$A$1:$ZZ$200,MATCH($A91,J!$A$1:$A$200,0),MATCH(R$8,J!$A$1:$ZZ$1,0)),""),"")</f>
        <v>9.9192239851181014</v>
      </c>
      <c r="S91" s="45">
        <f>IFERROR(IF(INDEX(J!$A$1:$ZZ$200,MATCH($A91,J!$A$1:$A$200,0),MATCH(S$8,J!$A$1:$ZZ$1,0))&lt;&gt;"",INDEX(J!$A$1:$ZZ$200,MATCH($A91,J!$A$1:$A$200,0),MATCH(S$8,J!$A$1:$ZZ$1,0)),""),"")</f>
        <v>78.733798603417711</v>
      </c>
      <c r="T91" s="45">
        <f>IFERROR(IF(INDEX(J!$A$1:$ZZ$200,MATCH($A91,J!$A$1:$A$200,0),MATCH(T$8,J!$A$1:$ZZ$1,0))&lt;&gt;"",INDEX(J!$A$1:$ZZ$200,MATCH($A91,J!$A$1:$A$200,0),MATCH(T$8,J!$A$1:$ZZ$1,0)),""),"")</f>
        <v>57.106707670555764</v>
      </c>
      <c r="U91" s="45">
        <f>IFERROR(IF(INDEX(J!$A$1:$ZZ$200,MATCH($A91,J!$A$1:$A$200,0),MATCH(U$8,J!$A$1:$ZZ$1,0))&lt;&gt;"",INDEX(J!$A$1:$ZZ$200,MATCH($A91,J!$A$1:$A$200,0),MATCH(U$8,J!$A$1:$ZZ$1,0)),""),"")</f>
        <v>12.244180930261436</v>
      </c>
    </row>
    <row r="92" spans="1:21">
      <c r="A92" s="43">
        <f>IF(A91&lt;&gt;"",IF(INDEX(J!$A$1:$ZZ$200,MATCH(A91+1,J!$A$1:$A$200,0),MATCH(B$8,J!$A$1:$ZZ$1,0))&lt;&gt;"",A91+1,""),"")</f>
        <v>2051</v>
      </c>
      <c r="B92" s="44">
        <f>IFERROR(IF(INDEX(J!$A$1:$ZZ$200,MATCH($A92,J!$A$1:$A$200,0),MATCH(B$8,J!$A$1:$ZZ$1,0))&lt;&gt;"",INDEX(J!$A$1:$ZZ$200,MATCH($A92,J!$A$1:$A$200,0),MATCH(B$8,J!$A$1:$ZZ$1,0)),""),"")</f>
        <v>4692.2356505287162</v>
      </c>
      <c r="C92" s="45">
        <f>IFERROR(IF(INDEX(J!$A$1:$ZZ$200,MATCH($A92,J!$A$1:$A$200,0),MATCH(C$8,J!$A$1:$ZZ$1,0))&lt;&gt;"",INDEX(J!$A$1:$ZZ$200,MATCH($A92,J!$A$1:$A$200,0),MATCH(C$8,J!$A$1:$ZZ$1,0)),""),"")</f>
        <v>55.959676358089538</v>
      </c>
      <c r="D92" s="10"/>
      <c r="E92" s="43">
        <f>IF(E91&lt;&gt;"",IF(INDEX(J!$A$1:$ZZ$200,MATCH(E91+1,J!$A$1:$A$200,0),MATCH(F$8,J!$A$1:$ZZ$1,0))&lt;&gt;"",E91+1,""),"")</f>
        <v>2051</v>
      </c>
      <c r="F92" s="45">
        <f>IFERROR(IF(INDEX(J!$A$1:$ZZ$200,MATCH($A92,J!$A$1:$A$200,0),MATCH(F$8,J!$A$1:$ZZ$1,0))&lt;&gt;"",INDEX(J!$A$1:$ZZ$200,MATCH($A92,J!$A$1:$A$200,0),MATCH(F$8,J!$A$1:$ZZ$1,0)),""),"")</f>
        <v>2.7962468075858684</v>
      </c>
      <c r="G92" s="45">
        <f>IFERROR(IF(INDEX(J!$A$1:$ZZ$200,MATCH($A92,J!$A$1:$A$200,0),MATCH(G$8,J!$A$1:$ZZ$1,0))&lt;&gt;"",INDEX(J!$A$1:$ZZ$200,MATCH($A92,J!$A$1:$A$200,0),MATCH(G$8,J!$A$1:$ZZ$1,0)),""),"")</f>
        <v>0.63244235704104168</v>
      </c>
      <c r="H92" s="45">
        <f>IFERROR(IF(INDEX(J!$A$1:$ZZ$200,MATCH($A92,J!$A$1:$A$200,0),MATCH(H$8,J!$A$1:$ZZ$1,0))&lt;&gt;"",INDEX(J!$A$1:$ZZ$200,MATCH($A92,J!$A$1:$A$200,0),MATCH(H$8,J!$A$1:$ZZ$1,0)),""),"")</f>
        <v>0.35061009429623635</v>
      </c>
      <c r="I92" s="45">
        <f>IFERROR(IF(INDEX(J!$A$1:$ZZ$200,MATCH($A92,J!$A$1:$A$200,0),MATCH(I$8,J!$A$1:$ZZ$1,0))&lt;&gt;"",INDEX(J!$A$1:$ZZ$200,MATCH($A92,J!$A$1:$A$200,0),MATCH(I$8,J!$A$1:$ZZ$1,0)),""),"")</f>
        <v>0.71691818379755312</v>
      </c>
      <c r="J92" s="46">
        <f>IFERROR(IF(INDEX(J!$A$1:$ZZ$200,MATCH($A92,J!$A$1:$A$200,0),MATCH(J$8,J!$A$1:$ZZ$1,0))&lt;&gt;"",INDEX(J!$A$1:$ZZ$200,MATCH($A92,J!$A$1:$A$200,0),MATCH(J$8,J!$A$1:$ZZ$1,0)),""),"")</f>
        <v>1.0962761724510377</v>
      </c>
      <c r="K92" s="10"/>
      <c r="L92" s="43" t="str">
        <f>IF(L91&lt;&gt;"",IF(INDEX(J!$A$1:$ZZ$200,MATCH(L91+1,J!$A$1:$A$200,0),MATCH(M$8,J!$A$1:$ZZ$1,0))&lt;&gt;"",L91+1,""),"")</f>
        <v/>
      </c>
      <c r="M92" s="45" t="str">
        <f>IFERROR(IF(INDEX(J!$A$1:$ZZ$200,MATCH($A92,J!$A$1:$A$200,0),MATCH(M$8,J!$A$1:$ZZ$1,0))&lt;&gt;"",INDEX(J!$A$1:$ZZ$200,MATCH($A92,J!$A$1:$A$200,0),MATCH(M$8,J!$A$1:$ZZ$1,0)),""),"")</f>
        <v/>
      </c>
      <c r="N92" s="45" t="str">
        <f>IFERROR(IF(INDEX(J!$A$1:$ZZ$200,MATCH($A92,J!$A$1:$A$200,0),MATCH(N$8,J!$A$1:$ZZ$1,0))&lt;&gt;"",INDEX(J!$A$1:$ZZ$200,MATCH($A92,J!$A$1:$A$200,0),MATCH(N$8,J!$A$1:$ZZ$1,0)),""),"")</f>
        <v/>
      </c>
      <c r="O92" s="45" t="str">
        <f>IFERROR(IF(INDEX(J!$A$1:$ZZ$200,MATCH($A92,J!$A$1:$A$200,0),MATCH(O$8,J!$A$1:$ZZ$1,0))&lt;&gt;"",INDEX(J!$A$1:$ZZ$200,MATCH($A92,J!$A$1:$A$200,0),MATCH(O$8,J!$A$1:$ZZ$1,0)),""),"")</f>
        <v/>
      </c>
      <c r="P92" s="10"/>
      <c r="Q92" s="43">
        <f>IF(Q91&lt;&gt;"",IF(INDEX(J!$A$1:$ZZ$200,MATCH(Q91+1,J!$A$1:$A$200,0),MATCH(R$8,J!$A$1:$ZZ$1,0))&lt;&gt;"",Q91+1,""),"")</f>
        <v>2051</v>
      </c>
      <c r="R92" s="45">
        <f>IFERROR(IF(INDEX(J!$A$1:$ZZ$200,MATCH($A92,J!$A$1:$A$200,0),MATCH(R$8,J!$A$1:$ZZ$1,0))&lt;&gt;"",INDEX(J!$A$1:$ZZ$200,MATCH($A92,J!$A$1:$A$200,0),MATCH(R$8,J!$A$1:$ZZ$1,0)),""),"")</f>
        <v>10.20344160508373</v>
      </c>
      <c r="S92" s="45">
        <f>IFERROR(IF(INDEX(J!$A$1:$ZZ$200,MATCH($A92,J!$A$1:$A$200,0),MATCH(S$8,J!$A$1:$ZZ$1,0))&lt;&gt;"",INDEX(J!$A$1:$ZZ$200,MATCH($A92,J!$A$1:$A$200,0),MATCH(S$8,J!$A$1:$ZZ$1,0)),""),"")</f>
        <v>78.761124721936127</v>
      </c>
      <c r="T92" s="45">
        <f>IFERROR(IF(INDEX(J!$A$1:$ZZ$200,MATCH($A92,J!$A$1:$A$200,0),MATCH(T$8,J!$A$1:$ZZ$1,0))&lt;&gt;"",INDEX(J!$A$1:$ZZ$200,MATCH($A92,J!$A$1:$A$200,0),MATCH(T$8,J!$A$1:$ZZ$1,0)),""),"")</f>
        <v>57.791748233894559</v>
      </c>
      <c r="U92" s="45">
        <f>IFERROR(IF(INDEX(J!$A$1:$ZZ$200,MATCH($A92,J!$A$1:$A$200,0),MATCH(U$8,J!$A$1:$ZZ$1,0))&lt;&gt;"",INDEX(J!$A$1:$ZZ$200,MATCH($A92,J!$A$1:$A$200,0),MATCH(U$8,J!$A$1:$ZZ$1,0)),""),"")</f>
        <v>12.345825163228774</v>
      </c>
    </row>
    <row r="93" spans="1:21">
      <c r="A93" s="43">
        <f>IF(A92&lt;&gt;"",IF(INDEX(J!$A$1:$ZZ$200,MATCH(A92+1,J!$A$1:$A$200,0),MATCH(B$8,J!$A$1:$ZZ$1,0))&lt;&gt;"",A92+1,""),"")</f>
        <v>2052</v>
      </c>
      <c r="B93" s="44">
        <f>IFERROR(IF(INDEX(J!$A$1:$ZZ$200,MATCH($A93,J!$A$1:$A$200,0),MATCH(B$8,J!$A$1:$ZZ$1,0))&lt;&gt;"",INDEX(J!$A$1:$ZZ$200,MATCH($A93,J!$A$1:$A$200,0),MATCH(B$8,J!$A$1:$ZZ$1,0)),""),"")</f>
        <v>4758.0452433573892</v>
      </c>
      <c r="C93" s="45">
        <f>IFERROR(IF(INDEX(J!$A$1:$ZZ$200,MATCH($A93,J!$A$1:$A$200,0),MATCH(C$8,J!$A$1:$ZZ$1,0))&lt;&gt;"",INDEX(J!$A$1:$ZZ$200,MATCH($A93,J!$A$1:$A$200,0),MATCH(C$8,J!$A$1:$ZZ$1,0)),""),"")</f>
        <v>56.820893402215845</v>
      </c>
      <c r="D93" s="10"/>
      <c r="E93" s="43">
        <f>IF(E92&lt;&gt;"",IF(INDEX(J!$A$1:$ZZ$200,MATCH(E92+1,J!$A$1:$A$200,0),MATCH(F$8,J!$A$1:$ZZ$1,0))&lt;&gt;"",E92+1,""),"")</f>
        <v>2052</v>
      </c>
      <c r="F93" s="45">
        <f>IFERROR(IF(INDEX(J!$A$1:$ZZ$200,MATCH($A93,J!$A$1:$A$200,0),MATCH(F$8,J!$A$1:$ZZ$1,0))&lt;&gt;"",INDEX(J!$A$1:$ZZ$200,MATCH($A93,J!$A$1:$A$200,0),MATCH(F$8,J!$A$1:$ZZ$1,0)),""),"")</f>
        <v>2.7800239162282248</v>
      </c>
      <c r="G93" s="45">
        <f>IFERROR(IF(INDEX(J!$A$1:$ZZ$200,MATCH($A93,J!$A$1:$A$200,0),MATCH(G$8,J!$A$1:$ZZ$1,0))&lt;&gt;"",INDEX(J!$A$1:$ZZ$200,MATCH($A93,J!$A$1:$A$200,0),MATCH(G$8,J!$A$1:$ZZ$1,0)),""),"")</f>
        <v>0.64272052455639916</v>
      </c>
      <c r="H93" s="45">
        <f>IFERROR(IF(INDEX(J!$A$1:$ZZ$200,MATCH($A93,J!$A$1:$A$200,0),MATCH(H$8,J!$A$1:$ZZ$1,0))&lt;&gt;"",INDEX(J!$A$1:$ZZ$200,MATCH($A93,J!$A$1:$A$200,0),MATCH(H$8,J!$A$1:$ZZ$1,0)),""),"")</f>
        <v>0.33171596553547039</v>
      </c>
      <c r="I93" s="45">
        <f>IFERROR(IF(INDEX(J!$A$1:$ZZ$200,MATCH($A93,J!$A$1:$A$200,0),MATCH(I$8,J!$A$1:$ZZ$1,0))&lt;&gt;"",INDEX(J!$A$1:$ZZ$200,MATCH($A93,J!$A$1:$A$200,0),MATCH(I$8,J!$A$1:$ZZ$1,0)),""),"")</f>
        <v>0.72381182582474202</v>
      </c>
      <c r="J93" s="46">
        <f>IFERROR(IF(INDEX(J!$A$1:$ZZ$200,MATCH($A93,J!$A$1:$A$200,0),MATCH(J$8,J!$A$1:$ZZ$1,0))&lt;&gt;"",INDEX(J!$A$1:$ZZ$200,MATCH($A93,J!$A$1:$A$200,0),MATCH(J$8,J!$A$1:$ZZ$1,0)),""),"")</f>
        <v>1.0817756003116132</v>
      </c>
      <c r="K93" s="10"/>
      <c r="L93" s="43" t="str">
        <f>IF(L92&lt;&gt;"",IF(INDEX(J!$A$1:$ZZ$200,MATCH(L92+1,J!$A$1:$A$200,0),MATCH(M$8,J!$A$1:$ZZ$1,0))&lt;&gt;"",L92+1,""),"")</f>
        <v/>
      </c>
      <c r="M93" s="45" t="str">
        <f>IFERROR(IF(INDEX(J!$A$1:$ZZ$200,MATCH($A93,J!$A$1:$A$200,0),MATCH(M$8,J!$A$1:$ZZ$1,0))&lt;&gt;"",INDEX(J!$A$1:$ZZ$200,MATCH($A93,J!$A$1:$A$200,0),MATCH(M$8,J!$A$1:$ZZ$1,0)),""),"")</f>
        <v/>
      </c>
      <c r="N93" s="45" t="str">
        <f>IFERROR(IF(INDEX(J!$A$1:$ZZ$200,MATCH($A93,J!$A$1:$A$200,0),MATCH(N$8,J!$A$1:$ZZ$1,0))&lt;&gt;"",INDEX(J!$A$1:$ZZ$200,MATCH($A93,J!$A$1:$A$200,0),MATCH(N$8,J!$A$1:$ZZ$1,0)),""),"")</f>
        <v/>
      </c>
      <c r="O93" s="45" t="str">
        <f>IFERROR(IF(INDEX(J!$A$1:$ZZ$200,MATCH($A93,J!$A$1:$A$200,0),MATCH(O$8,J!$A$1:$ZZ$1,0))&lt;&gt;"",INDEX(J!$A$1:$ZZ$200,MATCH($A93,J!$A$1:$A$200,0),MATCH(O$8,J!$A$1:$ZZ$1,0)),""),"")</f>
        <v/>
      </c>
      <c r="P93" s="10"/>
      <c r="Q93" s="43">
        <f>IF(Q92&lt;&gt;"",IF(INDEX(J!$A$1:$ZZ$200,MATCH(Q92+1,J!$A$1:$A$200,0),MATCH(R$8,J!$A$1:$ZZ$1,0))&lt;&gt;"",Q92+1,""),"")</f>
        <v>2052</v>
      </c>
      <c r="R93" s="45">
        <f>IFERROR(IF(INDEX(J!$A$1:$ZZ$200,MATCH($A93,J!$A$1:$A$200,0),MATCH(R$8,J!$A$1:$ZZ$1,0))&lt;&gt;"",INDEX(J!$A$1:$ZZ$200,MATCH($A93,J!$A$1:$A$200,0),MATCH(R$8,J!$A$1:$ZZ$1,0)),""),"")</f>
        <v>10.470766857780848</v>
      </c>
      <c r="S93" s="45">
        <f>IFERROR(IF(INDEX(J!$A$1:$ZZ$200,MATCH($A93,J!$A$1:$A$200,0),MATCH(S$8,J!$A$1:$ZZ$1,0))&lt;&gt;"",INDEX(J!$A$1:$ZZ$200,MATCH($A93,J!$A$1:$A$200,0),MATCH(S$8,J!$A$1:$ZZ$1,0)),""),"")</f>
        <v>78.778091551007819</v>
      </c>
      <c r="T93" s="45">
        <f>IFERROR(IF(INDEX(J!$A$1:$ZZ$200,MATCH($A93,J!$A$1:$A$200,0),MATCH(T$8,J!$A$1:$ZZ$1,0))&lt;&gt;"",INDEX(J!$A$1:$ZZ$200,MATCH($A93,J!$A$1:$A$200,0),MATCH(T$8,J!$A$1:$ZZ$1,0)),""),"")</f>
        <v>58.491711571484025</v>
      </c>
      <c r="U93" s="45">
        <f>IFERROR(IF(INDEX(J!$A$1:$ZZ$200,MATCH($A93,J!$A$1:$A$200,0),MATCH(U$8,J!$A$1:$ZZ$1,0))&lt;&gt;"",INDEX(J!$A$1:$ZZ$200,MATCH($A93,J!$A$1:$A$200,0),MATCH(U$8,J!$A$1:$ZZ$1,0)),""),"")</f>
        <v>12.440987162676866</v>
      </c>
    </row>
    <row r="94" spans="1:21">
      <c r="A94" s="43">
        <f>IF(A93&lt;&gt;"",IF(INDEX(J!$A$1:$ZZ$200,MATCH(A93+1,J!$A$1:$A$200,0),MATCH(B$8,J!$A$1:$ZZ$1,0))&lt;&gt;"",A93+1,""),"")</f>
        <v>2053</v>
      </c>
      <c r="B94" s="44">
        <f>IFERROR(IF(INDEX(J!$A$1:$ZZ$200,MATCH($A94,J!$A$1:$A$200,0),MATCH(B$8,J!$A$1:$ZZ$1,0))&lt;&gt;"",INDEX(J!$A$1:$ZZ$200,MATCH($A94,J!$A$1:$A$200,0),MATCH(B$8,J!$A$1:$ZZ$1,0)),""),"")</f>
        <v>4823.9227257648181</v>
      </c>
      <c r="C94" s="45">
        <f>IFERROR(IF(INDEX(J!$A$1:$ZZ$200,MATCH($A94,J!$A$1:$A$200,0),MATCH(C$8,J!$A$1:$ZZ$1,0))&lt;&gt;"",INDEX(J!$A$1:$ZZ$200,MATCH($A94,J!$A$1:$A$200,0),MATCH(C$8,J!$A$1:$ZZ$1,0)),""),"")</f>
        <v>57.685519504030729</v>
      </c>
      <c r="D94" s="10"/>
      <c r="E94" s="43">
        <f>IF(E93&lt;&gt;"",IF(INDEX(J!$A$1:$ZZ$200,MATCH(E93+1,J!$A$1:$A$200,0),MATCH(F$8,J!$A$1:$ZZ$1,0))&lt;&gt;"",E93+1,""),"")</f>
        <v>2053</v>
      </c>
      <c r="F94" s="45">
        <f>IFERROR(IF(INDEX(J!$A$1:$ZZ$200,MATCH($A94,J!$A$1:$A$200,0),MATCH(F$8,J!$A$1:$ZZ$1,0))&lt;&gt;"",INDEX(J!$A$1:$ZZ$200,MATCH($A94,J!$A$1:$A$200,0),MATCH(F$8,J!$A$1:$ZZ$1,0)),""),"")</f>
        <v>2.8081921017706244</v>
      </c>
      <c r="G94" s="45">
        <f>IFERROR(IF(INDEX(J!$A$1:$ZZ$200,MATCH($A94,J!$A$1:$A$200,0),MATCH(G$8,J!$A$1:$ZZ$1,0))&lt;&gt;"",INDEX(J!$A$1:$ZZ$200,MATCH($A94,J!$A$1:$A$200,0),MATCH(G$8,J!$A$1:$ZZ$1,0)),""),"")</f>
        <v>0.65256629680309308</v>
      </c>
      <c r="H94" s="45">
        <f>IFERROR(IF(INDEX(J!$A$1:$ZZ$200,MATCH($A94,J!$A$1:$A$200,0),MATCH(H$8,J!$A$1:$ZZ$1,0))&lt;&gt;"",INDEX(J!$A$1:$ZZ$200,MATCH($A94,J!$A$1:$A$200,0),MATCH(H$8,J!$A$1:$ZZ$1,0)),""),"")</f>
        <v>0.30250537130763727</v>
      </c>
      <c r="I94" s="45">
        <f>IFERROR(IF(INDEX(J!$A$1:$ZZ$200,MATCH($A94,J!$A$1:$A$200,0),MATCH(I$8,J!$A$1:$ZZ$1,0))&lt;&gt;"",INDEX(J!$A$1:$ZZ$200,MATCH($A94,J!$A$1:$A$200,0),MATCH(I$8,J!$A$1:$ZZ$1,0)),""),"")</f>
        <v>0.73059086078390545</v>
      </c>
      <c r="J94" s="46">
        <f>IFERROR(IF(INDEX(J!$A$1:$ZZ$200,MATCH($A94,J!$A$1:$A$200,0),MATCH(J$8,J!$A$1:$ZZ$1,0))&lt;&gt;"",INDEX(J!$A$1:$ZZ$200,MATCH($A94,J!$A$1:$A$200,0),MATCH(J$8,J!$A$1:$ZZ$1,0)),""),"")</f>
        <v>1.1225295728759888</v>
      </c>
      <c r="K94" s="10"/>
      <c r="L94" s="43" t="str">
        <f>IF(L93&lt;&gt;"",IF(INDEX(J!$A$1:$ZZ$200,MATCH(L93+1,J!$A$1:$A$200,0),MATCH(M$8,J!$A$1:$ZZ$1,0))&lt;&gt;"",L93+1,""),"")</f>
        <v/>
      </c>
      <c r="M94" s="45" t="str">
        <f>IFERROR(IF(INDEX(J!$A$1:$ZZ$200,MATCH($A94,J!$A$1:$A$200,0),MATCH(M$8,J!$A$1:$ZZ$1,0))&lt;&gt;"",INDEX(J!$A$1:$ZZ$200,MATCH($A94,J!$A$1:$A$200,0),MATCH(M$8,J!$A$1:$ZZ$1,0)),""),"")</f>
        <v/>
      </c>
      <c r="N94" s="45" t="str">
        <f>IFERROR(IF(INDEX(J!$A$1:$ZZ$200,MATCH($A94,J!$A$1:$A$200,0),MATCH(N$8,J!$A$1:$ZZ$1,0))&lt;&gt;"",INDEX(J!$A$1:$ZZ$200,MATCH($A94,J!$A$1:$A$200,0),MATCH(N$8,J!$A$1:$ZZ$1,0)),""),"")</f>
        <v/>
      </c>
      <c r="O94" s="45" t="str">
        <f>IFERROR(IF(INDEX(J!$A$1:$ZZ$200,MATCH($A94,J!$A$1:$A$200,0),MATCH(O$8,J!$A$1:$ZZ$1,0))&lt;&gt;"",INDEX(J!$A$1:$ZZ$200,MATCH($A94,J!$A$1:$A$200,0),MATCH(O$8,J!$A$1:$ZZ$1,0)),""),"")</f>
        <v/>
      </c>
      <c r="P94" s="10"/>
      <c r="Q94" s="43">
        <f>IF(Q93&lt;&gt;"",IF(INDEX(J!$A$1:$ZZ$200,MATCH(Q93+1,J!$A$1:$A$200,0),MATCH(R$8,J!$A$1:$ZZ$1,0))&lt;&gt;"",Q93+1,""),"")</f>
        <v>2053</v>
      </c>
      <c r="R94" s="45">
        <f>IFERROR(IF(INDEX(J!$A$1:$ZZ$200,MATCH($A94,J!$A$1:$A$200,0),MATCH(R$8,J!$A$1:$ZZ$1,0))&lt;&gt;"",INDEX(J!$A$1:$ZZ$200,MATCH($A94,J!$A$1:$A$200,0),MATCH(R$8,J!$A$1:$ZZ$1,0)),""),"")</f>
        <v>10.747953079664018</v>
      </c>
      <c r="S94" s="45">
        <f>IFERROR(IF(INDEX(J!$A$1:$ZZ$200,MATCH($A94,J!$A$1:$A$200,0),MATCH(S$8,J!$A$1:$ZZ$1,0))&lt;&gt;"",INDEX(J!$A$1:$ZZ$200,MATCH($A94,J!$A$1:$A$200,0),MATCH(S$8,J!$A$1:$ZZ$1,0)),""),"")</f>
        <v>78.761934591139166</v>
      </c>
      <c r="T94" s="45">
        <f>IFERROR(IF(INDEX(J!$A$1:$ZZ$200,MATCH($A94,J!$A$1:$A$200,0),MATCH(T$8,J!$A$1:$ZZ$1,0))&lt;&gt;"",INDEX(J!$A$1:$ZZ$200,MATCH($A94,J!$A$1:$A$200,0),MATCH(T$8,J!$A$1:$ZZ$1,0)),""),"")</f>
        <v>59.144996954227331</v>
      </c>
      <c r="U94" s="45">
        <f>IFERROR(IF(INDEX(J!$A$1:$ZZ$200,MATCH($A94,J!$A$1:$A$200,0),MATCH(U$8,J!$A$1:$ZZ$1,0))&lt;&gt;"",INDEX(J!$A$1:$ZZ$200,MATCH($A94,J!$A$1:$A$200,0),MATCH(U$8,J!$A$1:$ZZ$1,0)),""),"")</f>
        <v>12.527252090026439</v>
      </c>
    </row>
    <row r="95" spans="1:21">
      <c r="A95" s="43">
        <f>IF(A94&lt;&gt;"",IF(INDEX(J!$A$1:$ZZ$200,MATCH(A94+1,J!$A$1:$A$200,0),MATCH(B$8,J!$A$1:$ZZ$1,0))&lt;&gt;"",A94+1,""),"")</f>
        <v>2054</v>
      </c>
      <c r="B95" s="44">
        <f>IFERROR(IF(INDEX(J!$A$1:$ZZ$200,MATCH($A95,J!$A$1:$A$200,0),MATCH(B$8,J!$A$1:$ZZ$1,0))&lt;&gt;"",INDEX(J!$A$1:$ZZ$200,MATCH($A95,J!$A$1:$A$200,0),MATCH(B$8,J!$A$1:$ZZ$1,0)),""),"")</f>
        <v>4890.1148414268373</v>
      </c>
      <c r="C95" s="45">
        <f>IFERROR(IF(INDEX(J!$A$1:$ZZ$200,MATCH($A95,J!$A$1:$A$200,0),MATCH(C$8,J!$A$1:$ZZ$1,0))&lt;&gt;"",INDEX(J!$A$1:$ZZ$200,MATCH($A95,J!$A$1:$A$200,0),MATCH(C$8,J!$A$1:$ZZ$1,0)),""),"")</f>
        <v>58.555624038936024</v>
      </c>
      <c r="D95" s="10"/>
      <c r="E95" s="43">
        <f>IF(E94&lt;&gt;"",IF(INDEX(J!$A$1:$ZZ$200,MATCH(E94+1,J!$A$1:$A$200,0),MATCH(F$8,J!$A$1:$ZZ$1,0))&lt;&gt;"",E94+1,""),"")</f>
        <v>2054</v>
      </c>
      <c r="F95" s="45">
        <f>IFERROR(IF(INDEX(J!$A$1:$ZZ$200,MATCH($A95,J!$A$1:$A$200,0),MATCH(F$8,J!$A$1:$ZZ$1,0))&lt;&gt;"",INDEX(J!$A$1:$ZZ$200,MATCH($A95,J!$A$1:$A$200,0),MATCH(F$8,J!$A$1:$ZZ$1,0)),""),"")</f>
        <v>2.8334807004505382</v>
      </c>
      <c r="G95" s="45">
        <f>IFERROR(IF(INDEX(J!$A$1:$ZZ$200,MATCH($A95,J!$A$1:$A$200,0),MATCH(G$8,J!$A$1:$ZZ$1,0))&lt;&gt;"",INDEX(J!$A$1:$ZZ$200,MATCH($A95,J!$A$1:$A$200,0),MATCH(G$8,J!$A$1:$ZZ$1,0)),""),"")</f>
        <v>0.66223010475928312</v>
      </c>
      <c r="H95" s="45">
        <f>IFERROR(IF(INDEX(J!$A$1:$ZZ$200,MATCH($A95,J!$A$1:$A$200,0),MATCH(H$8,J!$A$1:$ZZ$1,0))&lt;&gt;"",INDEX(J!$A$1:$ZZ$200,MATCH($A95,J!$A$1:$A$200,0),MATCH(H$8,J!$A$1:$ZZ$1,0)),""),"")</f>
        <v>0.31837656258520247</v>
      </c>
      <c r="I95" s="45">
        <f>IFERROR(IF(INDEX(J!$A$1:$ZZ$200,MATCH($A95,J!$A$1:$A$200,0),MATCH(I$8,J!$A$1:$ZZ$1,0))&lt;&gt;"",INDEX(J!$A$1:$ZZ$200,MATCH($A95,J!$A$1:$A$200,0),MATCH(I$8,J!$A$1:$ZZ$1,0)),""),"")</f>
        <v>0.73749488348503811</v>
      </c>
      <c r="J95" s="46">
        <f>IFERROR(IF(INDEX(J!$A$1:$ZZ$200,MATCH($A95,J!$A$1:$A$200,0),MATCH(J$8,J!$A$1:$ZZ$1,0))&lt;&gt;"",INDEX(J!$A$1:$ZZ$200,MATCH($A95,J!$A$1:$A$200,0),MATCH(J$8,J!$A$1:$ZZ$1,0)),""),"")</f>
        <v>1.115379149621015</v>
      </c>
      <c r="K95" s="10"/>
      <c r="L95" s="43" t="str">
        <f>IF(L94&lt;&gt;"",IF(INDEX(J!$A$1:$ZZ$200,MATCH(L94+1,J!$A$1:$A$200,0),MATCH(M$8,J!$A$1:$ZZ$1,0))&lt;&gt;"",L94+1,""),"")</f>
        <v/>
      </c>
      <c r="M95" s="45" t="str">
        <f>IFERROR(IF(INDEX(J!$A$1:$ZZ$200,MATCH($A95,J!$A$1:$A$200,0),MATCH(M$8,J!$A$1:$ZZ$1,0))&lt;&gt;"",INDEX(J!$A$1:$ZZ$200,MATCH($A95,J!$A$1:$A$200,0),MATCH(M$8,J!$A$1:$ZZ$1,0)),""),"")</f>
        <v/>
      </c>
      <c r="N95" s="45" t="str">
        <f>IFERROR(IF(INDEX(J!$A$1:$ZZ$200,MATCH($A95,J!$A$1:$A$200,0),MATCH(N$8,J!$A$1:$ZZ$1,0))&lt;&gt;"",INDEX(J!$A$1:$ZZ$200,MATCH($A95,J!$A$1:$A$200,0),MATCH(N$8,J!$A$1:$ZZ$1,0)),""),"")</f>
        <v/>
      </c>
      <c r="O95" s="45" t="str">
        <f>IFERROR(IF(INDEX(J!$A$1:$ZZ$200,MATCH($A95,J!$A$1:$A$200,0),MATCH(O$8,J!$A$1:$ZZ$1,0))&lt;&gt;"",INDEX(J!$A$1:$ZZ$200,MATCH($A95,J!$A$1:$A$200,0),MATCH(O$8,J!$A$1:$ZZ$1,0)),""),"")</f>
        <v/>
      </c>
      <c r="P95" s="10"/>
      <c r="Q95" s="43">
        <f>IF(Q94&lt;&gt;"",IF(INDEX(J!$A$1:$ZZ$200,MATCH(Q94+1,J!$A$1:$A$200,0),MATCH(R$8,J!$A$1:$ZZ$1,0))&lt;&gt;"",Q94+1,""),"")</f>
        <v>2054</v>
      </c>
      <c r="R95" s="45">
        <f>IFERROR(IF(INDEX(J!$A$1:$ZZ$200,MATCH($A95,J!$A$1:$A$200,0),MATCH(R$8,J!$A$1:$ZZ$1,0))&lt;&gt;"",INDEX(J!$A$1:$ZZ$200,MATCH($A95,J!$A$1:$A$200,0),MATCH(R$8,J!$A$1:$ZZ$1,0)),""),"")</f>
        <v>11.060937183618178</v>
      </c>
      <c r="S95" s="45">
        <f>IFERROR(IF(INDEX(J!$A$1:$ZZ$200,MATCH($A95,J!$A$1:$A$200,0),MATCH(S$8,J!$A$1:$ZZ$1,0))&lt;&gt;"",INDEX(J!$A$1:$ZZ$200,MATCH($A95,J!$A$1:$A$200,0),MATCH(S$8,J!$A$1:$ZZ$1,0)),""),"")</f>
        <v>78.761493082756886</v>
      </c>
      <c r="T95" s="45">
        <f>IFERROR(IF(INDEX(J!$A$1:$ZZ$200,MATCH($A95,J!$A$1:$A$200,0),MATCH(T$8,J!$A$1:$ZZ$1,0))&lt;&gt;"",INDEX(J!$A$1:$ZZ$200,MATCH($A95,J!$A$1:$A$200,0),MATCH(T$8,J!$A$1:$ZZ$1,0)),""),"")</f>
        <v>59.834185262474278</v>
      </c>
      <c r="U95" s="45">
        <f>IFERROR(IF(INDEX(J!$A$1:$ZZ$200,MATCH($A95,J!$A$1:$A$200,0),MATCH(U$8,J!$A$1:$ZZ$1,0))&lt;&gt;"",INDEX(J!$A$1:$ZZ$200,MATCH($A95,J!$A$1:$A$200,0),MATCH(U$8,J!$A$1:$ZZ$1,0)),""),"")</f>
        <v>12.625152776628193</v>
      </c>
    </row>
    <row r="96" spans="1:21">
      <c r="A96" s="43">
        <f>IF(A95&lt;&gt;"",IF(INDEX(J!$A$1:$ZZ$200,MATCH(A95+1,J!$A$1:$A$200,0),MATCH(B$8,J!$A$1:$ZZ$1,0))&lt;&gt;"",A95+1,""),"")</f>
        <v>2055</v>
      </c>
      <c r="B96" s="44">
        <f>IFERROR(IF(INDEX(J!$A$1:$ZZ$200,MATCH($A96,J!$A$1:$A$200,0),MATCH(B$8,J!$A$1:$ZZ$1,0))&lt;&gt;"",INDEX(J!$A$1:$ZZ$200,MATCH($A96,J!$A$1:$A$200,0),MATCH(B$8,J!$A$1:$ZZ$1,0)),""),"")</f>
        <v>4958.6306276840478</v>
      </c>
      <c r="C96" s="45">
        <f>IFERROR(IF(INDEX(J!$A$1:$ZZ$200,MATCH($A96,J!$A$1:$A$200,0),MATCH(C$8,J!$A$1:$ZZ$1,0))&lt;&gt;"",INDEX(J!$A$1:$ZZ$200,MATCH($A96,J!$A$1:$A$200,0),MATCH(C$8,J!$A$1:$ZZ$1,0)),""),"")</f>
        <v>59.454149243357485</v>
      </c>
      <c r="D96" s="10"/>
      <c r="E96" s="43">
        <f>IF(E95&lt;&gt;"",IF(INDEX(J!$A$1:$ZZ$200,MATCH(E95+1,J!$A$1:$A$200,0),MATCH(F$8,J!$A$1:$ZZ$1,0))&lt;&gt;"",E95+1,""),"")</f>
        <v>2055</v>
      </c>
      <c r="F96" s="45">
        <f>IFERROR(IF(INDEX(J!$A$1:$ZZ$200,MATCH($A96,J!$A$1:$A$200,0),MATCH(F$8,J!$A$1:$ZZ$1,0))&lt;&gt;"",INDEX(J!$A$1:$ZZ$200,MATCH($A96,J!$A$1:$A$200,0),MATCH(F$8,J!$A$1:$ZZ$1,0)),""),"")</f>
        <v>2.8294992496866325</v>
      </c>
      <c r="G96" s="45">
        <f>IFERROR(IF(INDEX(J!$A$1:$ZZ$200,MATCH($A96,J!$A$1:$A$200,0),MATCH(G$8,J!$A$1:$ZZ$1,0))&lt;&gt;"",INDEX(J!$A$1:$ZZ$200,MATCH($A96,J!$A$1:$A$200,0),MATCH(G$8,J!$A$1:$ZZ$1,0)),""),"")</f>
        <v>0.67263844560069763</v>
      </c>
      <c r="H96" s="45">
        <f>IFERROR(IF(INDEX(J!$A$1:$ZZ$200,MATCH($A96,J!$A$1:$A$200,0),MATCH(H$8,J!$A$1:$ZZ$1,0))&lt;&gt;"",INDEX(J!$A$1:$ZZ$200,MATCH($A96,J!$A$1:$A$200,0),MATCH(H$8,J!$A$1:$ZZ$1,0)),""),"")</f>
        <v>0.2840554524203231</v>
      </c>
      <c r="I96" s="45">
        <f>IFERROR(IF(INDEX(J!$A$1:$ZZ$200,MATCH($A96,J!$A$1:$A$200,0),MATCH(I$8,J!$A$1:$ZZ$1,0))&lt;&gt;"",INDEX(J!$A$1:$ZZ$200,MATCH($A96,J!$A$1:$A$200,0),MATCH(I$8,J!$A$1:$ZZ$1,0)),""),"")</f>
        <v>0.74443678214766451</v>
      </c>
      <c r="J96" s="46">
        <f>IFERROR(IF(INDEX(J!$A$1:$ZZ$200,MATCH($A96,J!$A$1:$A$200,0),MATCH(J$8,J!$A$1:$ZZ$1,0))&lt;&gt;"",INDEX(J!$A$1:$ZZ$200,MATCH($A96,J!$A$1:$A$200,0),MATCH(J$8,J!$A$1:$ZZ$1,0)),""),"")</f>
        <v>1.1283685695179475</v>
      </c>
      <c r="K96" s="10"/>
      <c r="L96" s="43" t="str">
        <f>IF(L95&lt;&gt;"",IF(INDEX(J!$A$1:$ZZ$200,MATCH(L95+1,J!$A$1:$A$200,0),MATCH(M$8,J!$A$1:$ZZ$1,0))&lt;&gt;"",L95+1,""),"")</f>
        <v/>
      </c>
      <c r="M96" s="45" t="str">
        <f>IFERROR(IF(INDEX(J!$A$1:$ZZ$200,MATCH($A96,J!$A$1:$A$200,0),MATCH(M$8,J!$A$1:$ZZ$1,0))&lt;&gt;"",INDEX(J!$A$1:$ZZ$200,MATCH($A96,J!$A$1:$A$200,0),MATCH(M$8,J!$A$1:$ZZ$1,0)),""),"")</f>
        <v/>
      </c>
      <c r="N96" s="45" t="str">
        <f>IFERROR(IF(INDEX(J!$A$1:$ZZ$200,MATCH($A96,J!$A$1:$A$200,0),MATCH(N$8,J!$A$1:$ZZ$1,0))&lt;&gt;"",INDEX(J!$A$1:$ZZ$200,MATCH($A96,J!$A$1:$A$200,0),MATCH(N$8,J!$A$1:$ZZ$1,0)),""),"")</f>
        <v/>
      </c>
      <c r="O96" s="45" t="str">
        <f>IFERROR(IF(INDEX(J!$A$1:$ZZ$200,MATCH($A96,J!$A$1:$A$200,0),MATCH(O$8,J!$A$1:$ZZ$1,0))&lt;&gt;"",INDEX(J!$A$1:$ZZ$200,MATCH($A96,J!$A$1:$A$200,0),MATCH(O$8,J!$A$1:$ZZ$1,0)),""),"")</f>
        <v/>
      </c>
      <c r="P96" s="10"/>
      <c r="Q96" s="43">
        <f>IF(Q95&lt;&gt;"",IF(INDEX(J!$A$1:$ZZ$200,MATCH(Q95+1,J!$A$1:$A$200,0),MATCH(R$8,J!$A$1:$ZZ$1,0))&lt;&gt;"",Q95+1,""),"")</f>
        <v>2055</v>
      </c>
      <c r="R96" s="45">
        <f>IFERROR(IF(INDEX(J!$A$1:$ZZ$200,MATCH($A96,J!$A$1:$A$200,0),MATCH(R$8,J!$A$1:$ZZ$1,0))&lt;&gt;"",INDEX(J!$A$1:$ZZ$200,MATCH($A96,J!$A$1:$A$200,0),MATCH(R$8,J!$A$1:$ZZ$1,0)),""),"")</f>
        <v>11.363894479388339</v>
      </c>
      <c r="S96" s="45">
        <f>IFERROR(IF(INDEX(J!$A$1:$ZZ$200,MATCH($A96,J!$A$1:$A$200,0),MATCH(S$8,J!$A$1:$ZZ$1,0))&lt;&gt;"",INDEX(J!$A$1:$ZZ$200,MATCH($A96,J!$A$1:$A$200,0),MATCH(S$8,J!$A$1:$ZZ$1,0)),""),"")</f>
        <v>78.784277809543539</v>
      </c>
      <c r="T96" s="45">
        <f>IFERROR(IF(INDEX(J!$A$1:$ZZ$200,MATCH($A96,J!$A$1:$A$200,0),MATCH(T$8,J!$A$1:$ZZ$1,0))&lt;&gt;"",INDEX(J!$A$1:$ZZ$200,MATCH($A96,J!$A$1:$A$200,0),MATCH(T$8,J!$A$1:$ZZ$1,0)),""),"")</f>
        <v>60.455691648220018</v>
      </c>
      <c r="U96" s="45">
        <f>IFERROR(IF(INDEX(J!$A$1:$ZZ$200,MATCH($A96,J!$A$1:$A$200,0),MATCH(U$8,J!$A$1:$ZZ$1,0))&lt;&gt;"",INDEX(J!$A$1:$ZZ$200,MATCH($A96,J!$A$1:$A$200,0),MATCH(U$8,J!$A$1:$ZZ$1,0)),""),"")</f>
        <v>12.698669158894189</v>
      </c>
    </row>
    <row r="97" spans="1:21">
      <c r="A97" s="43">
        <f>IF(A96&lt;&gt;"",IF(INDEX(J!$A$1:$ZZ$200,MATCH(A96+1,J!$A$1:$A$200,0),MATCH(B$8,J!$A$1:$ZZ$1,0))&lt;&gt;"",A96+1,""),"")</f>
        <v>2056</v>
      </c>
      <c r="B97" s="44">
        <f>IFERROR(IF(INDEX(J!$A$1:$ZZ$200,MATCH($A97,J!$A$1:$A$200,0),MATCH(B$8,J!$A$1:$ZZ$1,0))&lt;&gt;"",INDEX(J!$A$1:$ZZ$200,MATCH($A97,J!$A$1:$A$200,0),MATCH(B$8,J!$A$1:$ZZ$1,0)),""),"")</f>
        <v>5032.5924018648366</v>
      </c>
      <c r="C97" s="45">
        <f>IFERROR(IF(INDEX(J!$A$1:$ZZ$200,MATCH($A97,J!$A$1:$A$200,0),MATCH(C$8,J!$A$1:$ZZ$1,0))&lt;&gt;"",INDEX(J!$A$1:$ZZ$200,MATCH($A97,J!$A$1:$A$200,0),MATCH(C$8,J!$A$1:$ZZ$1,0)),""),"")</f>
        <v>60.417595896419023</v>
      </c>
      <c r="D97" s="10"/>
      <c r="E97" s="43">
        <f>IF(E96&lt;&gt;"",IF(INDEX(J!$A$1:$ZZ$200,MATCH(E96+1,J!$A$1:$A$200,0),MATCH(F$8,J!$A$1:$ZZ$1,0))&lt;&gt;"",E96+1,""),"")</f>
        <v>2056</v>
      </c>
      <c r="F97" s="45">
        <f>IFERROR(IF(INDEX(J!$A$1:$ZZ$200,MATCH($A97,J!$A$1:$A$200,0),MATCH(F$8,J!$A$1:$ZZ$1,0))&lt;&gt;"",INDEX(J!$A$1:$ZZ$200,MATCH($A97,J!$A$1:$A$200,0),MATCH(F$8,J!$A$1:$ZZ$1,0)),""),"")</f>
        <v>2.8894308579596979</v>
      </c>
      <c r="G97" s="45">
        <f>IFERROR(IF(INDEX(J!$A$1:$ZZ$200,MATCH($A97,J!$A$1:$A$200,0),MATCH(G$8,J!$A$1:$ZZ$1,0))&lt;&gt;"",INDEX(J!$A$1:$ZZ$200,MATCH($A97,J!$A$1:$A$200,0),MATCH(G$8,J!$A$1:$ZZ$1,0)),""),"")</f>
        <v>0.6828962160132348</v>
      </c>
      <c r="H97" s="45">
        <f>IFERROR(IF(INDEX(J!$A$1:$ZZ$200,MATCH($A97,J!$A$1:$A$200,0),MATCH(H$8,J!$A$1:$ZZ$1,0))&lt;&gt;"",INDEX(J!$A$1:$ZZ$200,MATCH($A97,J!$A$1:$A$200,0),MATCH(H$8,J!$A$1:$ZZ$1,0)),""),"")</f>
        <v>0.31115804142325515</v>
      </c>
      <c r="I97" s="45">
        <f>IFERROR(IF(INDEX(J!$A$1:$ZZ$200,MATCH($A97,J!$A$1:$A$200,0),MATCH(I$8,J!$A$1:$ZZ$1,0))&lt;&gt;"",INDEX(J!$A$1:$ZZ$200,MATCH($A97,J!$A$1:$A$200,0),MATCH(I$8,J!$A$1:$ZZ$1,0)),""),"")</f>
        <v>0.7467741572606712</v>
      </c>
      <c r="J97" s="46">
        <f>IFERROR(IF(INDEX(J!$A$1:$ZZ$200,MATCH($A97,J!$A$1:$A$200,0),MATCH(J$8,J!$A$1:$ZZ$1,0))&lt;&gt;"",INDEX(J!$A$1:$ZZ$200,MATCH($A97,J!$A$1:$A$200,0),MATCH(J$8,J!$A$1:$ZZ$1,0)),""),"")</f>
        <v>1.1486024432625364</v>
      </c>
      <c r="K97" s="10"/>
      <c r="L97" s="43" t="str">
        <f>IF(L96&lt;&gt;"",IF(INDEX(J!$A$1:$ZZ$200,MATCH(L96+1,J!$A$1:$A$200,0),MATCH(M$8,J!$A$1:$ZZ$1,0))&lt;&gt;"",L96+1,""),"")</f>
        <v/>
      </c>
      <c r="M97" s="45" t="str">
        <f>IFERROR(IF(INDEX(J!$A$1:$ZZ$200,MATCH($A97,J!$A$1:$A$200,0),MATCH(M$8,J!$A$1:$ZZ$1,0))&lt;&gt;"",INDEX(J!$A$1:$ZZ$200,MATCH($A97,J!$A$1:$A$200,0),MATCH(M$8,J!$A$1:$ZZ$1,0)),""),"")</f>
        <v/>
      </c>
      <c r="N97" s="45" t="str">
        <f>IFERROR(IF(INDEX(J!$A$1:$ZZ$200,MATCH($A97,J!$A$1:$A$200,0),MATCH(N$8,J!$A$1:$ZZ$1,0))&lt;&gt;"",INDEX(J!$A$1:$ZZ$200,MATCH($A97,J!$A$1:$A$200,0),MATCH(N$8,J!$A$1:$ZZ$1,0)),""),"")</f>
        <v/>
      </c>
      <c r="O97" s="45" t="str">
        <f>IFERROR(IF(INDEX(J!$A$1:$ZZ$200,MATCH($A97,J!$A$1:$A$200,0),MATCH(O$8,J!$A$1:$ZZ$1,0))&lt;&gt;"",INDEX(J!$A$1:$ZZ$200,MATCH($A97,J!$A$1:$A$200,0),MATCH(O$8,J!$A$1:$ZZ$1,0)),""),"")</f>
        <v/>
      </c>
      <c r="P97" s="10"/>
      <c r="Q97" s="43">
        <f>IF(Q96&lt;&gt;"",IF(INDEX(J!$A$1:$ZZ$200,MATCH(Q96+1,J!$A$1:$A$200,0),MATCH(R$8,J!$A$1:$ZZ$1,0))&lt;&gt;"",Q96+1,""),"")</f>
        <v>2056</v>
      </c>
      <c r="R97" s="45">
        <f>IFERROR(IF(INDEX(J!$A$1:$ZZ$200,MATCH($A97,J!$A$1:$A$200,0),MATCH(R$8,J!$A$1:$ZZ$1,0))&lt;&gt;"",INDEX(J!$A$1:$ZZ$200,MATCH($A97,J!$A$1:$A$200,0),MATCH(R$8,J!$A$1:$ZZ$1,0)),""),"")</f>
        <v>11.644872565370235</v>
      </c>
      <c r="S97" s="45">
        <f>IFERROR(IF(INDEX(J!$A$1:$ZZ$200,MATCH($A97,J!$A$1:$A$200,0),MATCH(S$8,J!$A$1:$ZZ$1,0))&lt;&gt;"",INDEX(J!$A$1:$ZZ$200,MATCH($A97,J!$A$1:$A$200,0),MATCH(S$8,J!$A$1:$ZZ$1,0)),""),"")</f>
        <v>78.864145990618823</v>
      </c>
      <c r="T97" s="45">
        <f>IFERROR(IF(INDEX(J!$A$1:$ZZ$200,MATCH($A97,J!$A$1:$A$200,0),MATCH(T$8,J!$A$1:$ZZ$1,0))&lt;&gt;"",INDEX(J!$A$1:$ZZ$200,MATCH($A97,J!$A$1:$A$200,0),MATCH(T$8,J!$A$1:$ZZ$1,0)),""),"")</f>
        <v>61.05672584728174</v>
      </c>
      <c r="U97" s="45">
        <f>IFERROR(IF(INDEX(J!$A$1:$ZZ$200,MATCH($A97,J!$A$1:$A$200,0),MATCH(U$8,J!$A$1:$ZZ$1,0))&lt;&gt;"",INDEX(J!$A$1:$ZZ$200,MATCH($A97,J!$A$1:$A$200,0),MATCH(U$8,J!$A$1:$ZZ$1,0)),""),"")</f>
        <v>12.770922902496228</v>
      </c>
    </row>
    <row r="98" spans="1:21">
      <c r="A98" s="43">
        <f>IF(A97&lt;&gt;"",IF(INDEX(J!$A$1:$ZZ$200,MATCH(A97+1,J!$A$1:$A$200,0),MATCH(B$8,J!$A$1:$ZZ$1,0))&lt;&gt;"",A97+1,""),"")</f>
        <v>2057</v>
      </c>
      <c r="B98" s="44">
        <f>IFERROR(IF(INDEX(J!$A$1:$ZZ$200,MATCH($A98,J!$A$1:$A$200,0),MATCH(B$8,J!$A$1:$ZZ$1,0))&lt;&gt;"",INDEX(J!$A$1:$ZZ$200,MATCH($A98,J!$A$1:$A$200,0),MATCH(B$8,J!$A$1:$ZZ$1,0)),""),"")</f>
        <v>5102.4405418074639</v>
      </c>
      <c r="C98" s="45">
        <f>IFERROR(IF(INDEX(J!$A$1:$ZZ$200,MATCH($A98,J!$A$1:$A$200,0),MATCH(C$8,J!$A$1:$ZZ$1,0))&lt;&gt;"",INDEX(J!$A$1:$ZZ$200,MATCH($A98,J!$A$1:$A$200,0),MATCH(C$8,J!$A$1:$ZZ$1,0)),""),"")</f>
        <v>61.329842912128285</v>
      </c>
      <c r="D98" s="10"/>
      <c r="E98" s="43">
        <f>IF(E97&lt;&gt;"",IF(INDEX(J!$A$1:$ZZ$200,MATCH(E97+1,J!$A$1:$A$200,0),MATCH(F$8,J!$A$1:$ZZ$1,0))&lt;&gt;"",E97+1,""),"")</f>
        <v>2057</v>
      </c>
      <c r="F98" s="45">
        <f>IFERROR(IF(INDEX(J!$A$1:$ZZ$200,MATCH($A98,J!$A$1:$A$200,0),MATCH(F$8,J!$A$1:$ZZ$1,0))&lt;&gt;"",INDEX(J!$A$1:$ZZ$200,MATCH($A98,J!$A$1:$A$200,0),MATCH(F$8,J!$A$1:$ZZ$1,0)),""),"")</f>
        <v>2.9104863803206911</v>
      </c>
      <c r="G98" s="45">
        <f>IFERROR(IF(INDEX(J!$A$1:$ZZ$200,MATCH($A98,J!$A$1:$A$200,0),MATCH(G$8,J!$A$1:$ZZ$1,0))&lt;&gt;"",INDEX(J!$A$1:$ZZ$200,MATCH($A98,J!$A$1:$A$200,0),MATCH(G$8,J!$A$1:$ZZ$1,0)),""),"")</f>
        <v>0.69398750797255571</v>
      </c>
      <c r="H98" s="45">
        <f>IFERROR(IF(INDEX(J!$A$1:$ZZ$200,MATCH($A98,J!$A$1:$A$200,0),MATCH(H$8,J!$A$1:$ZZ$1,0))&lt;&gt;"",INDEX(J!$A$1:$ZZ$200,MATCH($A98,J!$A$1:$A$200,0),MATCH(H$8,J!$A$1:$ZZ$1,0)),""),"")</f>
        <v>0.31715777593835692</v>
      </c>
      <c r="I98" s="45">
        <f>IFERROR(IF(INDEX(J!$A$1:$ZZ$200,MATCH($A98,J!$A$1:$A$200,0),MATCH(I$8,J!$A$1:$ZZ$1,0))&lt;&gt;"",INDEX(J!$A$1:$ZZ$200,MATCH($A98,J!$A$1:$A$200,0),MATCH(I$8,J!$A$1:$ZZ$1,0)),""),"")</f>
        <v>0.75014447904836157</v>
      </c>
      <c r="J98" s="46">
        <f>IFERROR(IF(INDEX(J!$A$1:$ZZ$200,MATCH($A98,J!$A$1:$A$200,0),MATCH(J$8,J!$A$1:$ZZ$1,0))&lt;&gt;"",INDEX(J!$A$1:$ZZ$200,MATCH($A98,J!$A$1:$A$200,0),MATCH(J$8,J!$A$1:$ZZ$1,0)),""),"")</f>
        <v>1.1491966173614172</v>
      </c>
      <c r="K98" s="10"/>
      <c r="L98" s="43" t="str">
        <f>IF(L97&lt;&gt;"",IF(INDEX(J!$A$1:$ZZ$200,MATCH(L97+1,J!$A$1:$A$200,0),MATCH(M$8,J!$A$1:$ZZ$1,0))&lt;&gt;"",L97+1,""),"")</f>
        <v/>
      </c>
      <c r="M98" s="45" t="str">
        <f>IFERROR(IF(INDEX(J!$A$1:$ZZ$200,MATCH($A98,J!$A$1:$A$200,0),MATCH(M$8,J!$A$1:$ZZ$1,0))&lt;&gt;"",INDEX(J!$A$1:$ZZ$200,MATCH($A98,J!$A$1:$A$200,0),MATCH(M$8,J!$A$1:$ZZ$1,0)),""),"")</f>
        <v/>
      </c>
      <c r="N98" s="45" t="str">
        <f>IFERROR(IF(INDEX(J!$A$1:$ZZ$200,MATCH($A98,J!$A$1:$A$200,0),MATCH(N$8,J!$A$1:$ZZ$1,0))&lt;&gt;"",INDEX(J!$A$1:$ZZ$200,MATCH($A98,J!$A$1:$A$200,0),MATCH(N$8,J!$A$1:$ZZ$1,0)),""),"")</f>
        <v/>
      </c>
      <c r="O98" s="45" t="str">
        <f>IFERROR(IF(INDEX(J!$A$1:$ZZ$200,MATCH($A98,J!$A$1:$A$200,0),MATCH(O$8,J!$A$1:$ZZ$1,0))&lt;&gt;"",INDEX(J!$A$1:$ZZ$200,MATCH($A98,J!$A$1:$A$200,0),MATCH(O$8,J!$A$1:$ZZ$1,0)),""),"")</f>
        <v/>
      </c>
      <c r="P98" s="10"/>
      <c r="Q98" s="43">
        <f>IF(Q97&lt;&gt;"",IF(INDEX(J!$A$1:$ZZ$200,MATCH(Q97+1,J!$A$1:$A$200,0),MATCH(R$8,J!$A$1:$ZZ$1,0))&lt;&gt;"",Q97+1,""),"")</f>
        <v>2057</v>
      </c>
      <c r="R98" s="45">
        <f>IFERROR(IF(INDEX(J!$A$1:$ZZ$200,MATCH($A98,J!$A$1:$A$200,0),MATCH(R$8,J!$A$1:$ZZ$1,0))&lt;&gt;"",INDEX(J!$A$1:$ZZ$200,MATCH($A98,J!$A$1:$A$200,0),MATCH(R$8,J!$A$1:$ZZ$1,0)),""),"")</f>
        <v>11.917735406308195</v>
      </c>
      <c r="S98" s="45">
        <f>IFERROR(IF(INDEX(J!$A$1:$ZZ$200,MATCH($A98,J!$A$1:$A$200,0),MATCH(S$8,J!$A$1:$ZZ$1,0))&lt;&gt;"",INDEX(J!$A$1:$ZZ$200,MATCH($A98,J!$A$1:$A$200,0),MATCH(S$8,J!$A$1:$ZZ$1,0)),""),"")</f>
        <v>78.922447275255166</v>
      </c>
      <c r="T98" s="45">
        <f>IFERROR(IF(INDEX(J!$A$1:$ZZ$200,MATCH($A98,J!$A$1:$A$200,0),MATCH(T$8,J!$A$1:$ZZ$1,0))&lt;&gt;"",INDEX(J!$A$1:$ZZ$200,MATCH($A98,J!$A$1:$A$200,0),MATCH(T$8,J!$A$1:$ZZ$1,0)),""),"")</f>
        <v>61.720908021905032</v>
      </c>
      <c r="U98" s="45">
        <f>IFERROR(IF(INDEX(J!$A$1:$ZZ$200,MATCH($A98,J!$A$1:$A$200,0),MATCH(U$8,J!$A$1:$ZZ$1,0))&lt;&gt;"",INDEX(J!$A$1:$ZZ$200,MATCH($A98,J!$A$1:$A$200,0),MATCH(U$8,J!$A$1:$ZZ$1,0)),""),"")</f>
        <v>12.882977247091388</v>
      </c>
    </row>
    <row r="99" spans="1:21">
      <c r="A99" s="43">
        <f>IF(A98&lt;&gt;"",IF(INDEX(J!$A$1:$ZZ$200,MATCH(A98+1,J!$A$1:$A$200,0),MATCH(B$8,J!$A$1:$ZZ$1,0))&lt;&gt;"",A98+1,""),"")</f>
        <v>2058</v>
      </c>
      <c r="B99" s="44">
        <f>IFERROR(IF(INDEX(J!$A$1:$ZZ$200,MATCH($A99,J!$A$1:$A$200,0),MATCH(B$8,J!$A$1:$ZZ$1,0))&lt;&gt;"",INDEX(J!$A$1:$ZZ$200,MATCH($A99,J!$A$1:$A$200,0),MATCH(B$8,J!$A$1:$ZZ$1,0)),""),"")</f>
        <v>5175.7067363080587</v>
      </c>
      <c r="C99" s="45">
        <f>IFERROR(IF(INDEX(J!$A$1:$ZZ$200,MATCH($A99,J!$A$1:$A$200,0),MATCH(C$8,J!$A$1:$ZZ$1,0))&lt;&gt;"",INDEX(J!$A$1:$ZZ$200,MATCH($A99,J!$A$1:$A$200,0),MATCH(C$8,J!$A$1:$ZZ$1,0)),""),"")</f>
        <v>62.280249764547321</v>
      </c>
      <c r="D99" s="10"/>
      <c r="E99" s="43">
        <f>IF(E98&lt;&gt;"",IF(INDEX(J!$A$1:$ZZ$200,MATCH(E98+1,J!$A$1:$A$200,0),MATCH(F$8,J!$A$1:$ZZ$1,0))&lt;&gt;"",E98+1,""),"")</f>
        <v>2058</v>
      </c>
      <c r="F99" s="45">
        <f>IFERROR(IF(INDEX(J!$A$1:$ZZ$200,MATCH($A99,J!$A$1:$A$200,0),MATCH(F$8,J!$A$1:$ZZ$1,0))&lt;&gt;"",INDEX(J!$A$1:$ZZ$200,MATCH($A99,J!$A$1:$A$200,0),MATCH(F$8,J!$A$1:$ZZ$1,0)),""),"")</f>
        <v>2.9352483040138528</v>
      </c>
      <c r="G99" s="45">
        <f>IFERROR(IF(INDEX(J!$A$1:$ZZ$200,MATCH($A99,J!$A$1:$A$200,0),MATCH(G$8,J!$A$1:$ZZ$1,0))&lt;&gt;"",INDEX(J!$A$1:$ZZ$200,MATCH($A99,J!$A$1:$A$200,0),MATCH(G$8,J!$A$1:$ZZ$1,0)),""),"")</f>
        <v>0.70471568959317377</v>
      </c>
      <c r="H99" s="45">
        <f>IFERROR(IF(INDEX(J!$A$1:$ZZ$200,MATCH($A99,J!$A$1:$A$200,0),MATCH(H$8,J!$A$1:$ZZ$1,0))&lt;&gt;"",INDEX(J!$A$1:$ZZ$200,MATCH($A99,J!$A$1:$A$200,0),MATCH(H$8,J!$A$1:$ZZ$1,0)),""),"")</f>
        <v>0.3137012063935572</v>
      </c>
      <c r="I99" s="45">
        <f>IFERROR(IF(INDEX(J!$A$1:$ZZ$200,MATCH($A99,J!$A$1:$A$200,0),MATCH(I$8,J!$A$1:$ZZ$1,0))&lt;&gt;"",INDEX(J!$A$1:$ZZ$200,MATCH($A99,J!$A$1:$A$200,0),MATCH(I$8,J!$A$1:$ZZ$1,0)),""),"")</f>
        <v>0.75933094139558577</v>
      </c>
      <c r="J99" s="46">
        <f>IFERROR(IF(INDEX(J!$A$1:$ZZ$200,MATCH($A99,J!$A$1:$A$200,0),MATCH(J$8,J!$A$1:$ZZ$1,0))&lt;&gt;"",INDEX(J!$A$1:$ZZ$200,MATCH($A99,J!$A$1:$A$200,0),MATCH(J$8,J!$A$1:$ZZ$1,0)),""),"")</f>
        <v>1.1575004666315363</v>
      </c>
      <c r="K99" s="10"/>
      <c r="L99" s="43" t="str">
        <f>IF(L98&lt;&gt;"",IF(INDEX(J!$A$1:$ZZ$200,MATCH(L98+1,J!$A$1:$A$200,0),MATCH(M$8,J!$A$1:$ZZ$1,0))&lt;&gt;"",L98+1,""),"")</f>
        <v/>
      </c>
      <c r="M99" s="45" t="str">
        <f>IFERROR(IF(INDEX(J!$A$1:$ZZ$200,MATCH($A99,J!$A$1:$A$200,0),MATCH(M$8,J!$A$1:$ZZ$1,0))&lt;&gt;"",INDEX(J!$A$1:$ZZ$200,MATCH($A99,J!$A$1:$A$200,0),MATCH(M$8,J!$A$1:$ZZ$1,0)),""),"")</f>
        <v/>
      </c>
      <c r="N99" s="45" t="str">
        <f>IFERROR(IF(INDEX(J!$A$1:$ZZ$200,MATCH($A99,J!$A$1:$A$200,0),MATCH(N$8,J!$A$1:$ZZ$1,0))&lt;&gt;"",INDEX(J!$A$1:$ZZ$200,MATCH($A99,J!$A$1:$A$200,0),MATCH(N$8,J!$A$1:$ZZ$1,0)),""),"")</f>
        <v/>
      </c>
      <c r="O99" s="45" t="str">
        <f>IFERROR(IF(INDEX(J!$A$1:$ZZ$200,MATCH($A99,J!$A$1:$A$200,0),MATCH(O$8,J!$A$1:$ZZ$1,0))&lt;&gt;"",INDEX(J!$A$1:$ZZ$200,MATCH($A99,J!$A$1:$A$200,0),MATCH(O$8,J!$A$1:$ZZ$1,0)),""),"")</f>
        <v/>
      </c>
      <c r="P99" s="10"/>
      <c r="Q99" s="43">
        <f>IF(Q98&lt;&gt;"",IF(INDEX(J!$A$1:$ZZ$200,MATCH(Q98+1,J!$A$1:$A$200,0),MATCH(R$8,J!$A$1:$ZZ$1,0))&lt;&gt;"",Q98+1,""),"")</f>
        <v>2058</v>
      </c>
      <c r="R99" s="45">
        <f>IFERROR(IF(INDEX(J!$A$1:$ZZ$200,MATCH($A99,J!$A$1:$A$200,0),MATCH(R$8,J!$A$1:$ZZ$1,0))&lt;&gt;"",INDEX(J!$A$1:$ZZ$200,MATCH($A99,J!$A$1:$A$200,0),MATCH(R$8,J!$A$1:$ZZ$1,0)),""),"")</f>
        <v>12.20703386470786</v>
      </c>
      <c r="S99" s="45">
        <f>IFERROR(IF(INDEX(J!$A$1:$ZZ$200,MATCH($A99,J!$A$1:$A$200,0),MATCH(S$8,J!$A$1:$ZZ$1,0))&lt;&gt;"",INDEX(J!$A$1:$ZZ$200,MATCH($A99,J!$A$1:$A$200,0),MATCH(S$8,J!$A$1:$ZZ$1,0)),""),"")</f>
        <v>78.98134729705923</v>
      </c>
      <c r="T99" s="45">
        <f>IFERROR(IF(INDEX(J!$A$1:$ZZ$200,MATCH($A99,J!$A$1:$A$200,0),MATCH(T$8,J!$A$1:$ZZ$1,0))&lt;&gt;"",INDEX(J!$A$1:$ZZ$200,MATCH($A99,J!$A$1:$A$200,0),MATCH(T$8,J!$A$1:$ZZ$1,0)),""),"")</f>
        <v>62.451955969079123</v>
      </c>
      <c r="U99" s="45">
        <f>IFERROR(IF(INDEX(J!$A$1:$ZZ$200,MATCH($A99,J!$A$1:$A$200,0),MATCH(U$8,J!$A$1:$ZZ$1,0))&lt;&gt;"",INDEX(J!$A$1:$ZZ$200,MATCH($A99,J!$A$1:$A$200,0),MATCH(U$8,J!$A$1:$ZZ$1,0)),""),"")</f>
        <v>12.982240702871326</v>
      </c>
    </row>
    <row r="100" spans="1:21">
      <c r="A100" s="43">
        <f>IF(A99&lt;&gt;"",IF(INDEX(J!$A$1:$ZZ$200,MATCH(A99+1,J!$A$1:$A$200,0),MATCH(B$8,J!$A$1:$ZZ$1,0))&lt;&gt;"",A99+1,""),"")</f>
        <v>2059</v>
      </c>
      <c r="B100" s="44">
        <f>IFERROR(IF(INDEX(J!$A$1:$ZZ$200,MATCH($A100,J!$A$1:$A$200,0),MATCH(B$8,J!$A$1:$ZZ$1,0))&lt;&gt;"",INDEX(J!$A$1:$ZZ$200,MATCH($A100,J!$A$1:$A$200,0),MATCH(B$8,J!$A$1:$ZZ$1,0)),""),"")</f>
        <v>5255.5117629240804</v>
      </c>
      <c r="C100" s="45">
        <f>IFERROR(IF(INDEX(J!$A$1:$ZZ$200,MATCH($A100,J!$A$1:$A$200,0),MATCH(C$8,J!$A$1:$ZZ$1,0))&lt;&gt;"",INDEX(J!$A$1:$ZZ$200,MATCH($A100,J!$A$1:$A$200,0),MATCH(C$8,J!$A$1:$ZZ$1,0)),""),"")</f>
        <v>63.305308611021395</v>
      </c>
      <c r="D100" s="10"/>
      <c r="E100" s="43">
        <f>IF(E99&lt;&gt;"",IF(INDEX(J!$A$1:$ZZ$200,MATCH(E99+1,J!$A$1:$A$200,0),MATCH(F$8,J!$A$1:$ZZ$1,0))&lt;&gt;"",E99+1,""),"")</f>
        <v>2059</v>
      </c>
      <c r="F100" s="45">
        <f>IFERROR(IF(INDEX(J!$A$1:$ZZ$200,MATCH($A100,J!$A$1:$A$200,0),MATCH(F$8,J!$A$1:$ZZ$1,0))&lt;&gt;"",INDEX(J!$A$1:$ZZ$200,MATCH($A100,J!$A$1:$A$200,0),MATCH(F$8,J!$A$1:$ZZ$1,0)),""),"")</f>
        <v>2.9913390357775169</v>
      </c>
      <c r="G100" s="45">
        <f>IFERROR(IF(INDEX(J!$A$1:$ZZ$200,MATCH($A100,J!$A$1:$A$200,0),MATCH(G$8,J!$A$1:$ZZ$1,0))&lt;&gt;"",INDEX(J!$A$1:$ZZ$200,MATCH($A100,J!$A$1:$A$200,0),MATCH(G$8,J!$A$1:$ZZ$1,0)),""),"")</f>
        <v>0.71439705641965801</v>
      </c>
      <c r="H100" s="45">
        <f>IFERROR(IF(INDEX(J!$A$1:$ZZ$200,MATCH($A100,J!$A$1:$A$200,0),MATCH(H$8,J!$A$1:$ZZ$1,0))&lt;&gt;"",INDEX(J!$A$1:$ZZ$200,MATCH($A100,J!$A$1:$A$200,0),MATCH(H$8,J!$A$1:$ZZ$1,0)),""),"")</f>
        <v>0.34013353502959665</v>
      </c>
      <c r="I100" s="45">
        <f>IFERROR(IF(INDEX(J!$A$1:$ZZ$200,MATCH($A100,J!$A$1:$A$200,0),MATCH(I$8,J!$A$1:$ZZ$1,0))&lt;&gt;"",INDEX(J!$A$1:$ZZ$200,MATCH($A100,J!$A$1:$A$200,0),MATCH(I$8,J!$A$1:$ZZ$1,0)),""),"")</f>
        <v>0.76238337900179531</v>
      </c>
      <c r="J100" s="46">
        <f>IFERROR(IF(INDEX(J!$A$1:$ZZ$200,MATCH($A100,J!$A$1:$A$200,0),MATCH(J$8,J!$A$1:$ZZ$1,0))&lt;&gt;"",INDEX(J!$A$1:$ZZ$200,MATCH($A100,J!$A$1:$A$200,0),MATCH(J$8,J!$A$1:$ZZ$1,0)),""),"")</f>
        <v>1.174425065326467</v>
      </c>
      <c r="K100" s="10"/>
      <c r="L100" s="43" t="str">
        <f>IF(L99&lt;&gt;"",IF(INDEX(J!$A$1:$ZZ$200,MATCH(L99+1,J!$A$1:$A$200,0),MATCH(M$8,J!$A$1:$ZZ$1,0))&lt;&gt;"",L99+1,""),"")</f>
        <v/>
      </c>
      <c r="M100" s="45" t="str">
        <f>IFERROR(IF(INDEX(J!$A$1:$ZZ$200,MATCH($A100,J!$A$1:$A$200,0),MATCH(M$8,J!$A$1:$ZZ$1,0))&lt;&gt;"",INDEX(J!$A$1:$ZZ$200,MATCH($A100,J!$A$1:$A$200,0),MATCH(M$8,J!$A$1:$ZZ$1,0)),""),"")</f>
        <v/>
      </c>
      <c r="N100" s="45" t="str">
        <f>IFERROR(IF(INDEX(J!$A$1:$ZZ$200,MATCH($A100,J!$A$1:$A$200,0),MATCH(N$8,J!$A$1:$ZZ$1,0))&lt;&gt;"",INDEX(J!$A$1:$ZZ$200,MATCH($A100,J!$A$1:$A$200,0),MATCH(N$8,J!$A$1:$ZZ$1,0)),""),"")</f>
        <v/>
      </c>
      <c r="O100" s="45" t="str">
        <f>IFERROR(IF(INDEX(J!$A$1:$ZZ$200,MATCH($A100,J!$A$1:$A$200,0),MATCH(O$8,J!$A$1:$ZZ$1,0))&lt;&gt;"",INDEX(J!$A$1:$ZZ$200,MATCH($A100,J!$A$1:$A$200,0),MATCH(O$8,J!$A$1:$ZZ$1,0)),""),"")</f>
        <v/>
      </c>
      <c r="P100" s="10"/>
      <c r="Q100" s="43">
        <f>IF(Q99&lt;&gt;"",IF(INDEX(J!$A$1:$ZZ$200,MATCH(Q99+1,J!$A$1:$A$200,0),MATCH(R$8,J!$A$1:$ZZ$1,0))&lt;&gt;"",Q99+1,""),"")</f>
        <v>2059</v>
      </c>
      <c r="R100" s="45">
        <f>IFERROR(IF(INDEX(J!$A$1:$ZZ$200,MATCH($A100,J!$A$1:$A$200,0),MATCH(R$8,J!$A$1:$ZZ$1,0))&lt;&gt;"",INDEX(J!$A$1:$ZZ$200,MATCH($A100,J!$A$1:$A$200,0),MATCH(R$8,J!$A$1:$ZZ$1,0)),""),"")</f>
        <v>12.478197491281028</v>
      </c>
      <c r="S100" s="45">
        <f>IFERROR(IF(INDEX(J!$A$1:$ZZ$200,MATCH($A100,J!$A$1:$A$200,0),MATCH(S$8,J!$A$1:$ZZ$1,0))&lt;&gt;"",INDEX(J!$A$1:$ZZ$200,MATCH($A100,J!$A$1:$A$200,0),MATCH(S$8,J!$A$1:$ZZ$1,0)),""),"")</f>
        <v>79.057013071154387</v>
      </c>
      <c r="T100" s="45">
        <f>IFERROR(IF(INDEX(J!$A$1:$ZZ$200,MATCH($A100,J!$A$1:$A$200,0),MATCH(T$8,J!$A$1:$ZZ$1,0))&lt;&gt;"",INDEX(J!$A$1:$ZZ$200,MATCH($A100,J!$A$1:$A$200,0),MATCH(T$8,J!$A$1:$ZZ$1,0)),""),"")</f>
        <v>63.066384924332709</v>
      </c>
      <c r="U100" s="45">
        <f>IFERROR(IF(INDEX(J!$A$1:$ZZ$200,MATCH($A100,J!$A$1:$A$200,0),MATCH(U$8,J!$A$1:$ZZ$1,0))&lt;&gt;"",INDEX(J!$A$1:$ZZ$200,MATCH($A100,J!$A$1:$A$200,0),MATCH(U$8,J!$A$1:$ZZ$1,0)),""),"")</f>
        <v>13.029173772968553</v>
      </c>
    </row>
    <row r="101" spans="1:21">
      <c r="A101" s="43">
        <f>IF(A100&lt;&gt;"",IF(INDEX(J!$A$1:$ZZ$200,MATCH(A100+1,J!$A$1:$A$200,0),MATCH(B$8,J!$A$1:$ZZ$1,0))&lt;&gt;"",A100+1,""),"")</f>
        <v>2060</v>
      </c>
      <c r="B101" s="44">
        <f>IFERROR(IF(INDEX(J!$A$1:$ZZ$200,MATCH($A101,J!$A$1:$A$200,0),MATCH(B$8,J!$A$1:$ZZ$1,0))&lt;&gt;"",INDEX(J!$A$1:$ZZ$200,MATCH($A101,J!$A$1:$A$200,0),MATCH(B$8,J!$A$1:$ZZ$1,0)),""),"")</f>
        <v>5330.1498317875867</v>
      </c>
      <c r="C101" s="45">
        <f>IFERROR(IF(INDEX(J!$A$1:$ZZ$200,MATCH($A101,J!$A$1:$A$200,0),MATCH(C$8,J!$A$1:$ZZ$1,0))&lt;&gt;"",INDEX(J!$A$1:$ZZ$200,MATCH($A101,J!$A$1:$A$200,0),MATCH(C$8,J!$A$1:$ZZ$1,0)),""),"")</f>
        <v>64.263037395546391</v>
      </c>
      <c r="D101" s="10"/>
      <c r="E101" s="43">
        <f>IF(E100&lt;&gt;"",IF(INDEX(J!$A$1:$ZZ$200,MATCH(E100+1,J!$A$1:$A$200,0),MATCH(F$8,J!$A$1:$ZZ$1,0))&lt;&gt;"",E100+1,""),"")</f>
        <v>2060</v>
      </c>
      <c r="F101" s="45">
        <f>IFERROR(IF(INDEX(J!$A$1:$ZZ$200,MATCH($A101,J!$A$1:$A$200,0),MATCH(F$8,J!$A$1:$ZZ$1,0))&lt;&gt;"",INDEX(J!$A$1:$ZZ$200,MATCH($A101,J!$A$1:$A$200,0),MATCH(F$8,J!$A$1:$ZZ$1,0)),""),"")</f>
        <v>3.033387423394009</v>
      </c>
      <c r="G101" s="45">
        <f>IFERROR(IF(INDEX(J!$A$1:$ZZ$200,MATCH($A101,J!$A$1:$A$200,0),MATCH(G$8,J!$A$1:$ZZ$1,0))&lt;&gt;"",INDEX(J!$A$1:$ZZ$200,MATCH($A101,J!$A$1:$A$200,0),MATCH(G$8,J!$A$1:$ZZ$1,0)),""),"")</f>
        <v>0.72431843614780933</v>
      </c>
      <c r="H101" s="45">
        <f>IFERROR(IF(INDEX(J!$A$1:$ZZ$200,MATCH($A101,J!$A$1:$A$200,0),MATCH(H$8,J!$A$1:$ZZ$1,0))&lt;&gt;"",INDEX(J!$A$1:$ZZ$200,MATCH($A101,J!$A$1:$A$200,0),MATCH(H$8,J!$A$1:$ZZ$1,0)),""),"")</f>
        <v>0.33829994388875295</v>
      </c>
      <c r="I101" s="45">
        <f>IFERROR(IF(INDEX(J!$A$1:$ZZ$200,MATCH($A101,J!$A$1:$A$200,0),MATCH(I$8,J!$A$1:$ZZ$1,0))&lt;&gt;"",INDEX(J!$A$1:$ZZ$200,MATCH($A101,J!$A$1:$A$200,0),MATCH(I$8,J!$A$1:$ZZ$1,0)),""),"")</f>
        <v>0.76736087656384477</v>
      </c>
      <c r="J101" s="46">
        <f>IFERROR(IF(INDEX(J!$A$1:$ZZ$200,MATCH($A101,J!$A$1:$A$200,0),MATCH(J$8,J!$A$1:$ZZ$1,0))&lt;&gt;"",INDEX(J!$A$1:$ZZ$200,MATCH($A101,J!$A$1:$A$200,0),MATCH(J$8,J!$A$1:$ZZ$1,0)),""),"")</f>
        <v>1.2034081667936023</v>
      </c>
      <c r="K101" s="10"/>
      <c r="L101" s="43" t="str">
        <f>IF(L100&lt;&gt;"",IF(INDEX(J!$A$1:$ZZ$200,MATCH(L100+1,J!$A$1:$A$200,0),MATCH(M$8,J!$A$1:$ZZ$1,0))&lt;&gt;"",L100+1,""),"")</f>
        <v/>
      </c>
      <c r="M101" s="45" t="str">
        <f>IFERROR(IF(INDEX(J!$A$1:$ZZ$200,MATCH($A101,J!$A$1:$A$200,0),MATCH(M$8,J!$A$1:$ZZ$1,0))&lt;&gt;"",INDEX(J!$A$1:$ZZ$200,MATCH($A101,J!$A$1:$A$200,0),MATCH(M$8,J!$A$1:$ZZ$1,0)),""),"")</f>
        <v/>
      </c>
      <c r="N101" s="45" t="str">
        <f>IFERROR(IF(INDEX(J!$A$1:$ZZ$200,MATCH($A101,J!$A$1:$A$200,0),MATCH(N$8,J!$A$1:$ZZ$1,0))&lt;&gt;"",INDEX(J!$A$1:$ZZ$200,MATCH($A101,J!$A$1:$A$200,0),MATCH(N$8,J!$A$1:$ZZ$1,0)),""),"")</f>
        <v/>
      </c>
      <c r="O101" s="45" t="str">
        <f>IFERROR(IF(INDEX(J!$A$1:$ZZ$200,MATCH($A101,J!$A$1:$A$200,0),MATCH(O$8,J!$A$1:$ZZ$1,0))&lt;&gt;"",INDEX(J!$A$1:$ZZ$200,MATCH($A101,J!$A$1:$A$200,0),MATCH(O$8,J!$A$1:$ZZ$1,0)),""),"")</f>
        <v/>
      </c>
      <c r="P101" s="10"/>
      <c r="Q101" s="43">
        <f>IF(Q100&lt;&gt;"",IF(INDEX(J!$A$1:$ZZ$200,MATCH(Q100+1,J!$A$1:$A$200,0),MATCH(R$8,J!$A$1:$ZZ$1,0))&lt;&gt;"",Q100+1,""),"")</f>
        <v>2060</v>
      </c>
      <c r="R101" s="45">
        <f>IFERROR(IF(INDEX(J!$A$1:$ZZ$200,MATCH($A101,J!$A$1:$A$200,0),MATCH(R$8,J!$A$1:$ZZ$1,0))&lt;&gt;"",INDEX(J!$A$1:$ZZ$200,MATCH($A101,J!$A$1:$A$200,0),MATCH(R$8,J!$A$1:$ZZ$1,0)),""),"")</f>
        <v>12.76115318075693</v>
      </c>
      <c r="S101" s="45">
        <f>IFERROR(IF(INDEX(J!$A$1:$ZZ$200,MATCH($A101,J!$A$1:$A$200,0),MATCH(S$8,J!$A$1:$ZZ$1,0))&lt;&gt;"",INDEX(J!$A$1:$ZZ$200,MATCH($A101,J!$A$1:$A$200,0),MATCH(S$8,J!$A$1:$ZZ$1,0)),""),"")</f>
        <v>79.125785209513282</v>
      </c>
      <c r="T101" s="45">
        <f>IFERROR(IF(INDEX(J!$A$1:$ZZ$200,MATCH($A101,J!$A$1:$A$200,0),MATCH(T$8,J!$A$1:$ZZ$1,0))&lt;&gt;"",INDEX(J!$A$1:$ZZ$200,MATCH($A101,J!$A$1:$A$200,0),MATCH(T$8,J!$A$1:$ZZ$1,0)),""),"")</f>
        <v>63.771548502106711</v>
      </c>
      <c r="U101" s="45">
        <f>IFERROR(IF(INDEX(J!$A$1:$ZZ$200,MATCH($A101,J!$A$1:$A$200,0),MATCH(U$8,J!$A$1:$ZZ$1,0))&lt;&gt;"",INDEX(J!$A$1:$ZZ$200,MATCH($A101,J!$A$1:$A$200,0),MATCH(U$8,J!$A$1:$ZZ$1,0)),""),"")</f>
        <v>13.123616054715797</v>
      </c>
    </row>
    <row r="102" spans="1:21">
      <c r="A102" s="43">
        <f>IF(A101&lt;&gt;"",IF(INDEX(J!$A$1:$ZZ$200,MATCH(A101+1,J!$A$1:$A$200,0),MATCH(B$8,J!$A$1:$ZZ$1,0))&lt;&gt;"",A101+1,""),"")</f>
        <v>2061</v>
      </c>
      <c r="B102" s="44">
        <f>IFERROR(IF(INDEX(J!$A$1:$ZZ$200,MATCH($A102,J!$A$1:$A$200,0),MATCH(B$8,J!$A$1:$ZZ$1,0))&lt;&gt;"",INDEX(J!$A$1:$ZZ$200,MATCH($A102,J!$A$1:$A$200,0),MATCH(B$8,J!$A$1:$ZZ$1,0)),""),"")</f>
        <v>5414.4921331316873</v>
      </c>
      <c r="C102" s="45">
        <f>IFERROR(IF(INDEX(J!$A$1:$ZZ$200,MATCH($A102,J!$A$1:$A$200,0),MATCH(C$8,J!$A$1:$ZZ$1,0))&lt;&gt;"",INDEX(J!$A$1:$ZZ$200,MATCH($A102,J!$A$1:$A$200,0),MATCH(C$8,J!$A$1:$ZZ$1,0)),""),"")</f>
        <v>65.332055928178534</v>
      </c>
      <c r="D102" s="10"/>
      <c r="E102" s="43">
        <f>IF(E101&lt;&gt;"",IF(INDEX(J!$A$1:$ZZ$200,MATCH(E101+1,J!$A$1:$A$200,0),MATCH(F$8,J!$A$1:$ZZ$1,0))&lt;&gt;"",E101+1,""),"")</f>
        <v>2061</v>
      </c>
      <c r="F102" s="45">
        <f>IFERROR(IF(INDEX(J!$A$1:$ZZ$200,MATCH($A102,J!$A$1:$A$200,0),MATCH(F$8,J!$A$1:$ZZ$1,0))&lt;&gt;"",INDEX(J!$A$1:$ZZ$200,MATCH($A102,J!$A$1:$A$200,0),MATCH(F$8,J!$A$1:$ZZ$1,0)),""),"")</f>
        <v>3.0928804753229175</v>
      </c>
      <c r="G102" s="45">
        <f>IFERROR(IF(INDEX(J!$A$1:$ZZ$200,MATCH($A102,J!$A$1:$A$200,0),MATCH(G$8,J!$A$1:$ZZ$1,0))&lt;&gt;"",INDEX(J!$A$1:$ZZ$200,MATCH($A102,J!$A$1:$A$200,0),MATCH(G$8,J!$A$1:$ZZ$1,0)),""),"")</f>
        <v>0.73500629170941889</v>
      </c>
      <c r="H102" s="45">
        <f>IFERROR(IF(INDEX(J!$A$1:$ZZ$200,MATCH($A102,J!$A$1:$A$200,0),MATCH(H$8,J!$A$1:$ZZ$1,0))&lt;&gt;"",INDEX(J!$A$1:$ZZ$200,MATCH($A102,J!$A$1:$A$200,0),MATCH(H$8,J!$A$1:$ZZ$1,0)),""),"")</f>
        <v>0.38053087825960652</v>
      </c>
      <c r="I102" s="45">
        <f>IFERROR(IF(INDEX(J!$A$1:$ZZ$200,MATCH($A102,J!$A$1:$A$200,0),MATCH(I$8,J!$A$1:$ZZ$1,0))&lt;&gt;"",INDEX(J!$A$1:$ZZ$200,MATCH($A102,J!$A$1:$A$200,0),MATCH(I$8,J!$A$1:$ZZ$1,0)),""),"")</f>
        <v>0.77449766350317761</v>
      </c>
      <c r="J102" s="46">
        <f>IFERROR(IF(INDEX(J!$A$1:$ZZ$200,MATCH($A102,J!$A$1:$A$200,0),MATCH(J$8,J!$A$1:$ZZ$1,0))&lt;&gt;"",INDEX(J!$A$1:$ZZ$200,MATCH($A102,J!$A$1:$A$200,0),MATCH(J$8,J!$A$1:$ZZ$1,0)),""),"")</f>
        <v>1.202845641850715</v>
      </c>
      <c r="K102" s="10"/>
      <c r="L102" s="43" t="str">
        <f>IF(L101&lt;&gt;"",IF(INDEX(J!$A$1:$ZZ$200,MATCH(L101+1,J!$A$1:$A$200,0),MATCH(M$8,J!$A$1:$ZZ$1,0))&lt;&gt;"",L101+1,""),"")</f>
        <v/>
      </c>
      <c r="M102" s="45" t="str">
        <f>IFERROR(IF(INDEX(J!$A$1:$ZZ$200,MATCH($A102,J!$A$1:$A$200,0),MATCH(M$8,J!$A$1:$ZZ$1,0))&lt;&gt;"",INDEX(J!$A$1:$ZZ$200,MATCH($A102,J!$A$1:$A$200,0),MATCH(M$8,J!$A$1:$ZZ$1,0)),""),"")</f>
        <v/>
      </c>
      <c r="N102" s="45" t="str">
        <f>IFERROR(IF(INDEX(J!$A$1:$ZZ$200,MATCH($A102,J!$A$1:$A$200,0),MATCH(N$8,J!$A$1:$ZZ$1,0))&lt;&gt;"",INDEX(J!$A$1:$ZZ$200,MATCH($A102,J!$A$1:$A$200,0),MATCH(N$8,J!$A$1:$ZZ$1,0)),""),"")</f>
        <v/>
      </c>
      <c r="O102" s="45" t="str">
        <f>IFERROR(IF(INDEX(J!$A$1:$ZZ$200,MATCH($A102,J!$A$1:$A$200,0),MATCH(O$8,J!$A$1:$ZZ$1,0))&lt;&gt;"",INDEX(J!$A$1:$ZZ$200,MATCH($A102,J!$A$1:$A$200,0),MATCH(O$8,J!$A$1:$ZZ$1,0)),""),"")</f>
        <v/>
      </c>
      <c r="P102" s="10"/>
      <c r="Q102" s="43">
        <f>IF(Q101&lt;&gt;"",IF(INDEX(J!$A$1:$ZZ$200,MATCH(Q101+1,J!$A$1:$A$200,0),MATCH(R$8,J!$A$1:$ZZ$1,0))&lt;&gt;"",Q101+1,""),"")</f>
        <v>2061</v>
      </c>
      <c r="R102" s="45">
        <f>IFERROR(IF(INDEX(J!$A$1:$ZZ$200,MATCH($A102,J!$A$1:$A$200,0),MATCH(R$8,J!$A$1:$ZZ$1,0))&lt;&gt;"",INDEX(J!$A$1:$ZZ$200,MATCH($A102,J!$A$1:$A$200,0),MATCH(R$8,J!$A$1:$ZZ$1,0)),""),"")</f>
        <v>13.000108999456463</v>
      </c>
      <c r="S102" s="45">
        <f>IFERROR(IF(INDEX(J!$A$1:$ZZ$200,MATCH($A102,J!$A$1:$A$200,0),MATCH(S$8,J!$A$1:$ZZ$1,0))&lt;&gt;"",INDEX(J!$A$1:$ZZ$200,MATCH($A102,J!$A$1:$A$200,0),MATCH(S$8,J!$A$1:$ZZ$1,0)),""),"")</f>
        <v>79.263280294432676</v>
      </c>
      <c r="T102" s="45">
        <f>IFERROR(IF(INDEX(J!$A$1:$ZZ$200,MATCH($A102,J!$A$1:$A$200,0),MATCH(T$8,J!$A$1:$ZZ$1,0))&lt;&gt;"",INDEX(J!$A$1:$ZZ$200,MATCH($A102,J!$A$1:$A$200,0),MATCH(T$8,J!$A$1:$ZZ$1,0)),""),"")</f>
        <v>64.440104215543684</v>
      </c>
      <c r="U102" s="45">
        <f>IFERROR(IF(INDEX(J!$A$1:$ZZ$200,MATCH($A102,J!$A$1:$A$200,0),MATCH(U$8,J!$A$1:$ZZ$1,0))&lt;&gt;"",INDEX(J!$A$1:$ZZ$200,MATCH($A102,J!$A$1:$A$200,0),MATCH(U$8,J!$A$1:$ZZ$1,0)),""),"")</f>
        <v>13.195565806423033</v>
      </c>
    </row>
    <row r="103" spans="1:21">
      <c r="A103" s="43">
        <f>IF(A102&lt;&gt;"",IF(INDEX(J!$A$1:$ZZ$200,MATCH(A102+1,J!$A$1:$A$200,0),MATCH(B$8,J!$A$1:$ZZ$1,0))&lt;&gt;"",A102+1,""),"")</f>
        <v>2062</v>
      </c>
      <c r="B103" s="44">
        <f>IFERROR(IF(INDEX(J!$A$1:$ZZ$200,MATCH($A103,J!$A$1:$A$200,0),MATCH(B$8,J!$A$1:$ZZ$1,0))&lt;&gt;"",INDEX(J!$A$1:$ZZ$200,MATCH($A103,J!$A$1:$A$200,0),MATCH(B$8,J!$A$1:$ZZ$1,0)),""),"")</f>
        <v>5501.5624915569642</v>
      </c>
      <c r="C103" s="45">
        <f>IFERROR(IF(INDEX(J!$A$1:$ZZ$200,MATCH($A103,J!$A$1:$A$200,0),MATCH(C$8,J!$A$1:$ZZ$1,0))&lt;&gt;"",INDEX(J!$A$1:$ZZ$200,MATCH($A103,J!$A$1:$A$200,0),MATCH(C$8,J!$A$1:$ZZ$1,0)),""),"")</f>
        <v>66.428026254039978</v>
      </c>
      <c r="D103" s="10"/>
      <c r="E103" s="43">
        <f>IF(E102&lt;&gt;"",IF(INDEX(J!$A$1:$ZZ$200,MATCH(E102+1,J!$A$1:$A$200,0),MATCH(F$8,J!$A$1:$ZZ$1,0))&lt;&gt;"",E102+1,""),"")</f>
        <v>2062</v>
      </c>
      <c r="F103" s="45">
        <f>IFERROR(IF(INDEX(J!$A$1:$ZZ$200,MATCH($A103,J!$A$1:$A$200,0),MATCH(F$8,J!$A$1:$ZZ$1,0))&lt;&gt;"",INDEX(J!$A$1:$ZZ$200,MATCH($A103,J!$A$1:$A$200,0),MATCH(F$8,J!$A$1:$ZZ$1,0)),""),"")</f>
        <v>3.1634790662616599</v>
      </c>
      <c r="G103" s="45">
        <f>IFERROR(IF(INDEX(J!$A$1:$ZZ$200,MATCH($A103,J!$A$1:$A$200,0),MATCH(G$8,J!$A$1:$ZZ$1,0))&lt;&gt;"",INDEX(J!$A$1:$ZZ$200,MATCH($A103,J!$A$1:$A$200,0),MATCH(G$8,J!$A$1:$ZZ$1,0)),""),"")</f>
        <v>0.74545948250147653</v>
      </c>
      <c r="H103" s="45">
        <f>IFERROR(IF(INDEX(J!$A$1:$ZZ$200,MATCH($A103,J!$A$1:$A$200,0),MATCH(H$8,J!$A$1:$ZZ$1,0))&lt;&gt;"",INDEX(J!$A$1:$ZZ$200,MATCH($A103,J!$A$1:$A$200,0),MATCH(H$8,J!$A$1:$ZZ$1,0)),""),"")</f>
        <v>0.41227574082547297</v>
      </c>
      <c r="I103" s="45">
        <f>IFERROR(IF(INDEX(J!$A$1:$ZZ$200,MATCH($A103,J!$A$1:$A$200,0),MATCH(I$8,J!$A$1:$ZZ$1,0))&lt;&gt;"",INDEX(J!$A$1:$ZZ$200,MATCH($A103,J!$A$1:$A$200,0),MATCH(I$8,J!$A$1:$ZZ$1,0)),""),"")</f>
        <v>0.78288298267948975</v>
      </c>
      <c r="J103" s="46">
        <f>IFERROR(IF(INDEX(J!$A$1:$ZZ$200,MATCH($A103,J!$A$1:$A$200,0),MATCH(J$8,J!$A$1:$ZZ$1,0))&lt;&gt;"",INDEX(J!$A$1:$ZZ$200,MATCH($A103,J!$A$1:$A$200,0),MATCH(J$8,J!$A$1:$ZZ$1,0)),""),"")</f>
        <v>1.2228608602552207</v>
      </c>
      <c r="K103" s="10"/>
      <c r="L103" s="43" t="str">
        <f>IF(L102&lt;&gt;"",IF(INDEX(J!$A$1:$ZZ$200,MATCH(L102+1,J!$A$1:$A$200,0),MATCH(M$8,J!$A$1:$ZZ$1,0))&lt;&gt;"",L102+1,""),"")</f>
        <v/>
      </c>
      <c r="M103" s="45" t="str">
        <f>IFERROR(IF(INDEX(J!$A$1:$ZZ$200,MATCH($A103,J!$A$1:$A$200,0),MATCH(M$8,J!$A$1:$ZZ$1,0))&lt;&gt;"",INDEX(J!$A$1:$ZZ$200,MATCH($A103,J!$A$1:$A$200,0),MATCH(M$8,J!$A$1:$ZZ$1,0)),""),"")</f>
        <v/>
      </c>
      <c r="N103" s="45" t="str">
        <f>IFERROR(IF(INDEX(J!$A$1:$ZZ$200,MATCH($A103,J!$A$1:$A$200,0),MATCH(N$8,J!$A$1:$ZZ$1,0))&lt;&gt;"",INDEX(J!$A$1:$ZZ$200,MATCH($A103,J!$A$1:$A$200,0),MATCH(N$8,J!$A$1:$ZZ$1,0)),""),"")</f>
        <v/>
      </c>
      <c r="O103" s="45" t="str">
        <f>IFERROR(IF(INDEX(J!$A$1:$ZZ$200,MATCH($A103,J!$A$1:$A$200,0),MATCH(O$8,J!$A$1:$ZZ$1,0))&lt;&gt;"",INDEX(J!$A$1:$ZZ$200,MATCH($A103,J!$A$1:$A$200,0),MATCH(O$8,J!$A$1:$ZZ$1,0)),""),"")</f>
        <v/>
      </c>
      <c r="P103" s="10"/>
      <c r="Q103" s="43">
        <f>IF(Q102&lt;&gt;"",IF(INDEX(J!$A$1:$ZZ$200,MATCH(Q102+1,J!$A$1:$A$200,0),MATCH(R$8,J!$A$1:$ZZ$1,0))&lt;&gt;"",Q102+1,""),"")</f>
        <v>2062</v>
      </c>
      <c r="R103" s="45">
        <f>IFERROR(IF(INDEX(J!$A$1:$ZZ$200,MATCH($A103,J!$A$1:$A$200,0),MATCH(R$8,J!$A$1:$ZZ$1,0))&lt;&gt;"",INDEX(J!$A$1:$ZZ$200,MATCH($A103,J!$A$1:$A$200,0),MATCH(R$8,J!$A$1:$ZZ$1,0)),""),"")</f>
        <v>13.279390216162147</v>
      </c>
      <c r="S103" s="45">
        <f>IFERROR(IF(INDEX(J!$A$1:$ZZ$200,MATCH($A103,J!$A$1:$A$200,0),MATCH(S$8,J!$A$1:$ZZ$1,0))&lt;&gt;"",INDEX(J!$A$1:$ZZ$200,MATCH($A103,J!$A$1:$A$200,0),MATCH(S$8,J!$A$1:$ZZ$1,0)),""),"")</f>
        <v>79.437751477673388</v>
      </c>
      <c r="T103" s="45">
        <f>IFERROR(IF(INDEX(J!$A$1:$ZZ$200,MATCH($A103,J!$A$1:$A$200,0),MATCH(T$8,J!$A$1:$ZZ$1,0))&lt;&gt;"",INDEX(J!$A$1:$ZZ$200,MATCH($A103,J!$A$1:$A$200,0),MATCH(T$8,J!$A$1:$ZZ$1,0)),""),"")</f>
        <v>65.132166300727334</v>
      </c>
      <c r="U103" s="45">
        <f>IFERROR(IF(INDEX(J!$A$1:$ZZ$200,MATCH($A103,J!$A$1:$A$200,0),MATCH(U$8,J!$A$1:$ZZ$1,0))&lt;&gt;"",INDEX(J!$A$1:$ZZ$200,MATCH($A103,J!$A$1:$A$200,0),MATCH(U$8,J!$A$1:$ZZ$1,0)),""),"")</f>
        <v>13.288679411972765</v>
      </c>
    </row>
    <row r="104" spans="1:21">
      <c r="A104" s="43">
        <f>IF(A103&lt;&gt;"",IF(INDEX(J!$A$1:$ZZ$200,MATCH(A103+1,J!$A$1:$A$200,0),MATCH(B$8,J!$A$1:$ZZ$1,0))&lt;&gt;"",A103+1,""),"")</f>
        <v>2063</v>
      </c>
      <c r="B104" s="44">
        <f>IFERROR(IF(INDEX(J!$A$1:$ZZ$200,MATCH($A104,J!$A$1:$A$200,0),MATCH(B$8,J!$A$1:$ZZ$1,0))&lt;&gt;"",INDEX(J!$A$1:$ZZ$200,MATCH($A104,J!$A$1:$A$200,0),MATCH(B$8,J!$A$1:$ZZ$1,0)),""),"")</f>
        <v>5590.8833171405686</v>
      </c>
      <c r="C104" s="45">
        <f>IFERROR(IF(INDEX(J!$A$1:$ZZ$200,MATCH($A104,J!$A$1:$A$200,0),MATCH(C$8,J!$A$1:$ZZ$1,0))&lt;&gt;"",INDEX(J!$A$1:$ZZ$200,MATCH($A104,J!$A$1:$A$200,0),MATCH(C$8,J!$A$1:$ZZ$1,0)),""),"")</f>
        <v>67.545097256103688</v>
      </c>
      <c r="D104" s="10"/>
      <c r="E104" s="43">
        <f>IF(E103&lt;&gt;"",IF(INDEX(J!$A$1:$ZZ$200,MATCH(E103+1,J!$A$1:$A$200,0),MATCH(F$8,J!$A$1:$ZZ$1,0))&lt;&gt;"",E103+1,""),"")</f>
        <v>2063</v>
      </c>
      <c r="F104" s="45">
        <f>IFERROR(IF(INDEX(J!$A$1:$ZZ$200,MATCH($A104,J!$A$1:$A$200,0),MATCH(F$8,J!$A$1:$ZZ$1,0))&lt;&gt;"",INDEX(J!$A$1:$ZZ$200,MATCH($A104,J!$A$1:$A$200,0),MATCH(F$8,J!$A$1:$ZZ$1,0)),""),"")</f>
        <v>3.2272380619877827</v>
      </c>
      <c r="G104" s="45">
        <f>IFERROR(IF(INDEX(J!$A$1:$ZZ$200,MATCH($A104,J!$A$1:$A$200,0),MATCH(G$8,J!$A$1:$ZZ$1,0))&lt;&gt;"",INDEX(J!$A$1:$ZZ$200,MATCH($A104,J!$A$1:$A$200,0),MATCH(G$8,J!$A$1:$ZZ$1,0)),""),"")</f>
        <v>0.755883480294675</v>
      </c>
      <c r="H104" s="45">
        <f>IFERROR(IF(INDEX(J!$A$1:$ZZ$200,MATCH($A104,J!$A$1:$A$200,0),MATCH(H$8,J!$A$1:$ZZ$1,0))&lt;&gt;"",INDEX(J!$A$1:$ZZ$200,MATCH($A104,J!$A$1:$A$200,0),MATCH(H$8,J!$A$1:$ZZ$1,0)),""),"")</f>
        <v>0.45731167443465098</v>
      </c>
      <c r="I104" s="45">
        <f>IFERROR(IF(INDEX(J!$A$1:$ZZ$200,MATCH($A104,J!$A$1:$A$200,0),MATCH(I$8,J!$A$1:$ZZ$1,0))&lt;&gt;"",INDEX(J!$A$1:$ZZ$200,MATCH($A104,J!$A$1:$A$200,0),MATCH(I$8,J!$A$1:$ZZ$1,0)),""),"")</f>
        <v>0.78762949322325526</v>
      </c>
      <c r="J104" s="46">
        <f>IFERROR(IF(INDEX(J!$A$1:$ZZ$200,MATCH($A104,J!$A$1:$A$200,0),MATCH(J$8,J!$A$1:$ZZ$1,0))&lt;&gt;"",INDEX(J!$A$1:$ZZ$200,MATCH($A104,J!$A$1:$A$200,0),MATCH(J$8,J!$A$1:$ZZ$1,0)),""),"")</f>
        <v>1.2264134140352017</v>
      </c>
      <c r="K104" s="10"/>
      <c r="L104" s="43" t="str">
        <f>IF(L103&lt;&gt;"",IF(INDEX(J!$A$1:$ZZ$200,MATCH(L103+1,J!$A$1:$A$200,0),MATCH(M$8,J!$A$1:$ZZ$1,0))&lt;&gt;"",L103+1,""),"")</f>
        <v/>
      </c>
      <c r="M104" s="45" t="str">
        <f>IFERROR(IF(INDEX(J!$A$1:$ZZ$200,MATCH($A104,J!$A$1:$A$200,0),MATCH(M$8,J!$A$1:$ZZ$1,0))&lt;&gt;"",INDEX(J!$A$1:$ZZ$200,MATCH($A104,J!$A$1:$A$200,0),MATCH(M$8,J!$A$1:$ZZ$1,0)),""),"")</f>
        <v/>
      </c>
      <c r="N104" s="45" t="str">
        <f>IFERROR(IF(INDEX(J!$A$1:$ZZ$200,MATCH($A104,J!$A$1:$A$200,0),MATCH(N$8,J!$A$1:$ZZ$1,0))&lt;&gt;"",INDEX(J!$A$1:$ZZ$200,MATCH($A104,J!$A$1:$A$200,0),MATCH(N$8,J!$A$1:$ZZ$1,0)),""),"")</f>
        <v/>
      </c>
      <c r="O104" s="45" t="str">
        <f>IFERROR(IF(INDEX(J!$A$1:$ZZ$200,MATCH($A104,J!$A$1:$A$200,0),MATCH(O$8,J!$A$1:$ZZ$1,0))&lt;&gt;"",INDEX(J!$A$1:$ZZ$200,MATCH($A104,J!$A$1:$A$200,0),MATCH(O$8,J!$A$1:$ZZ$1,0)),""),"")</f>
        <v/>
      </c>
      <c r="P104" s="10"/>
      <c r="Q104" s="43">
        <f>IF(Q103&lt;&gt;"",IF(INDEX(J!$A$1:$ZZ$200,MATCH(Q103+1,J!$A$1:$A$200,0),MATCH(R$8,J!$A$1:$ZZ$1,0))&lt;&gt;"",Q103+1,""),"")</f>
        <v>2063</v>
      </c>
      <c r="R104" s="45">
        <f>IFERROR(IF(INDEX(J!$A$1:$ZZ$200,MATCH($A104,J!$A$1:$A$200,0),MATCH(R$8,J!$A$1:$ZZ$1,0))&lt;&gt;"",INDEX(J!$A$1:$ZZ$200,MATCH($A104,J!$A$1:$A$200,0),MATCH(R$8,J!$A$1:$ZZ$1,0)),""),"")</f>
        <v>13.52920679861427</v>
      </c>
      <c r="S104" s="45">
        <f>IFERROR(IF(INDEX(J!$A$1:$ZZ$200,MATCH($A104,J!$A$1:$A$200,0),MATCH(S$8,J!$A$1:$ZZ$1,0))&lt;&gt;"",INDEX(J!$A$1:$ZZ$200,MATCH($A104,J!$A$1:$A$200,0),MATCH(S$8,J!$A$1:$ZZ$1,0)),""),"")</f>
        <v>79.704034121700957</v>
      </c>
      <c r="T104" s="45">
        <f>IFERROR(IF(INDEX(J!$A$1:$ZZ$200,MATCH($A104,J!$A$1:$A$200,0),MATCH(T$8,J!$A$1:$ZZ$1,0))&lt;&gt;"",INDEX(J!$A$1:$ZZ$200,MATCH($A104,J!$A$1:$A$200,0),MATCH(T$8,J!$A$1:$ZZ$1,0)),""),"")</f>
        <v>65.809625131226483</v>
      </c>
      <c r="U104" s="45">
        <f>IFERROR(IF(INDEX(J!$A$1:$ZZ$200,MATCH($A104,J!$A$1:$A$200,0),MATCH(U$8,J!$A$1:$ZZ$1,0))&lt;&gt;"",INDEX(J!$A$1:$ZZ$200,MATCH($A104,J!$A$1:$A$200,0),MATCH(U$8,J!$A$1:$ZZ$1,0)),""),"")</f>
        <v>13.378233049117474</v>
      </c>
    </row>
    <row r="105" spans="1:21">
      <c r="A105" s="43">
        <f>IF(A104&lt;&gt;"",IF(INDEX(J!$A$1:$ZZ$200,MATCH(A104+1,J!$A$1:$A$200,0),MATCH(B$8,J!$A$1:$ZZ$1,0))&lt;&gt;"",A104+1,""),"")</f>
        <v>2064</v>
      </c>
      <c r="B105" s="44">
        <f>IFERROR(IF(INDEX(J!$A$1:$ZZ$200,MATCH($A105,J!$A$1:$A$200,0),MATCH(B$8,J!$A$1:$ZZ$1,0))&lt;&gt;"",INDEX(J!$A$1:$ZZ$200,MATCH($A105,J!$A$1:$A$200,0),MATCH(B$8,J!$A$1:$ZZ$1,0)),""),"")</f>
        <v>5685.7773050795513</v>
      </c>
      <c r="C105" s="45">
        <f>IFERROR(IF(INDEX(J!$A$1:$ZZ$200,MATCH($A105,J!$A$1:$A$200,0),MATCH(C$8,J!$A$1:$ZZ$1,0))&lt;&gt;"",INDEX(J!$A$1:$ZZ$200,MATCH($A105,J!$A$1:$A$200,0),MATCH(C$8,J!$A$1:$ZZ$1,0)),""),"")</f>
        <v>68.723836901764955</v>
      </c>
      <c r="D105" s="10"/>
      <c r="E105" s="43">
        <f>IF(E104&lt;&gt;"",IF(INDEX(J!$A$1:$ZZ$200,MATCH(E104+1,J!$A$1:$A$200,0),MATCH(F$8,J!$A$1:$ZZ$1,0))&lt;&gt;"",E104+1,""),"")</f>
        <v>2064</v>
      </c>
      <c r="F105" s="45">
        <f>IFERROR(IF(INDEX(J!$A$1:$ZZ$200,MATCH($A105,J!$A$1:$A$200,0),MATCH(F$8,J!$A$1:$ZZ$1,0))&lt;&gt;"",INDEX(J!$A$1:$ZZ$200,MATCH($A105,J!$A$1:$A$200,0),MATCH(F$8,J!$A$1:$ZZ$1,0)),""),"")</f>
        <v>3.2847816595992385</v>
      </c>
      <c r="G105" s="45">
        <f>IFERROR(IF(INDEX(J!$A$1:$ZZ$200,MATCH($A105,J!$A$1:$A$200,0),MATCH(G$8,J!$A$1:$ZZ$1,0))&lt;&gt;"",INDEX(J!$A$1:$ZZ$200,MATCH($A105,J!$A$1:$A$200,0),MATCH(G$8,J!$A$1:$ZZ$1,0)),""),"")</f>
        <v>0.76639240176167367</v>
      </c>
      <c r="H105" s="45">
        <f>IFERROR(IF(INDEX(J!$A$1:$ZZ$200,MATCH($A105,J!$A$1:$A$200,0),MATCH(H$8,J!$A$1:$ZZ$1,0))&lt;&gt;"",INDEX(J!$A$1:$ZZ$200,MATCH($A105,J!$A$1:$A$200,0),MATCH(H$8,J!$A$1:$ZZ$1,0)),""),"")</f>
        <v>0.48462180392700477</v>
      </c>
      <c r="I105" s="45">
        <f>IFERROR(IF(INDEX(J!$A$1:$ZZ$200,MATCH($A105,J!$A$1:$A$200,0),MATCH(I$8,J!$A$1:$ZZ$1,0))&lt;&gt;"",INDEX(J!$A$1:$ZZ$200,MATCH($A105,J!$A$1:$A$200,0),MATCH(I$8,J!$A$1:$ZZ$1,0)),""),"")</f>
        <v>0.79463846576776964</v>
      </c>
      <c r="J105" s="46">
        <f>IFERROR(IF(INDEX(J!$A$1:$ZZ$200,MATCH($A105,J!$A$1:$A$200,0),MATCH(J$8,J!$A$1:$ZZ$1,0))&lt;&gt;"",INDEX(J!$A$1:$ZZ$200,MATCH($A105,J!$A$1:$A$200,0),MATCH(J$8,J!$A$1:$ZZ$1,0)),""),"")</f>
        <v>1.2391289881427903</v>
      </c>
      <c r="K105" s="10"/>
      <c r="L105" s="43" t="str">
        <f>IF(L104&lt;&gt;"",IF(INDEX(J!$A$1:$ZZ$200,MATCH(L104+1,J!$A$1:$A$200,0),MATCH(M$8,J!$A$1:$ZZ$1,0))&lt;&gt;"",L104+1,""),"")</f>
        <v/>
      </c>
      <c r="M105" s="45" t="str">
        <f>IFERROR(IF(INDEX(J!$A$1:$ZZ$200,MATCH($A105,J!$A$1:$A$200,0),MATCH(M$8,J!$A$1:$ZZ$1,0))&lt;&gt;"",INDEX(J!$A$1:$ZZ$200,MATCH($A105,J!$A$1:$A$200,0),MATCH(M$8,J!$A$1:$ZZ$1,0)),""),"")</f>
        <v/>
      </c>
      <c r="N105" s="45" t="str">
        <f>IFERROR(IF(INDEX(J!$A$1:$ZZ$200,MATCH($A105,J!$A$1:$A$200,0),MATCH(N$8,J!$A$1:$ZZ$1,0))&lt;&gt;"",INDEX(J!$A$1:$ZZ$200,MATCH($A105,J!$A$1:$A$200,0),MATCH(N$8,J!$A$1:$ZZ$1,0)),""),"")</f>
        <v/>
      </c>
      <c r="O105" s="45" t="str">
        <f>IFERROR(IF(INDEX(J!$A$1:$ZZ$200,MATCH($A105,J!$A$1:$A$200,0),MATCH(O$8,J!$A$1:$ZZ$1,0))&lt;&gt;"",INDEX(J!$A$1:$ZZ$200,MATCH($A105,J!$A$1:$A$200,0),MATCH(O$8,J!$A$1:$ZZ$1,0)),""),"")</f>
        <v/>
      </c>
      <c r="P105" s="10"/>
      <c r="Q105" s="43">
        <f>IF(Q104&lt;&gt;"",IF(INDEX(J!$A$1:$ZZ$200,MATCH(Q104+1,J!$A$1:$A$200,0),MATCH(R$8,J!$A$1:$ZZ$1,0))&lt;&gt;"",Q104+1,""),"")</f>
        <v>2064</v>
      </c>
      <c r="R105" s="45">
        <f>IFERROR(IF(INDEX(J!$A$1:$ZZ$200,MATCH($A105,J!$A$1:$A$200,0),MATCH(R$8,J!$A$1:$ZZ$1,0))&lt;&gt;"",INDEX(J!$A$1:$ZZ$200,MATCH($A105,J!$A$1:$A$200,0),MATCH(R$8,J!$A$1:$ZZ$1,0)),""),"")</f>
        <v>13.761112704265159</v>
      </c>
      <c r="S105" s="45">
        <f>IFERROR(IF(INDEX(J!$A$1:$ZZ$200,MATCH($A105,J!$A$1:$A$200,0),MATCH(S$8,J!$A$1:$ZZ$1,0))&lt;&gt;"",INDEX(J!$A$1:$ZZ$200,MATCH($A105,J!$A$1:$A$200,0),MATCH(S$8,J!$A$1:$ZZ$1,0)),""),"")</f>
        <v>79.969182665844983</v>
      </c>
      <c r="T105" s="45">
        <f>IFERROR(IF(INDEX(J!$A$1:$ZZ$200,MATCH($A105,J!$A$1:$A$200,0),MATCH(T$8,J!$A$1:$ZZ$1,0))&lt;&gt;"",INDEX(J!$A$1:$ZZ$200,MATCH($A105,J!$A$1:$A$200,0),MATCH(T$8,J!$A$1:$ZZ$1,0)),""),"")</f>
        <v>66.486941967648406</v>
      </c>
      <c r="U105" s="45">
        <f>IFERROR(IF(INDEX(J!$A$1:$ZZ$200,MATCH($A105,J!$A$1:$A$200,0),MATCH(U$8,J!$A$1:$ZZ$1,0))&lt;&gt;"",INDEX(J!$A$1:$ZZ$200,MATCH($A105,J!$A$1:$A$200,0),MATCH(U$8,J!$A$1:$ZZ$1,0)),""),"")</f>
        <v>13.459461272974481</v>
      </c>
    </row>
    <row r="106" spans="1:21">
      <c r="A106" s="43">
        <f>IF(A105&lt;&gt;"",IF(INDEX(J!$A$1:$ZZ$200,MATCH(A105+1,J!$A$1:$A$200,0),MATCH(B$8,J!$A$1:$ZZ$1,0))&lt;&gt;"",A105+1,""),"")</f>
        <v>2065</v>
      </c>
      <c r="B106" s="44">
        <f>IFERROR(IF(INDEX(J!$A$1:$ZZ$200,MATCH($A106,J!$A$1:$A$200,0),MATCH(B$8,J!$A$1:$ZZ$1,0))&lt;&gt;"",INDEX(J!$A$1:$ZZ$200,MATCH($A106,J!$A$1:$A$200,0),MATCH(B$8,J!$A$1:$ZZ$1,0)),""),"")</f>
        <v>5788.312683527085</v>
      </c>
      <c r="C106" s="45">
        <f>IFERROR(IF(INDEX(J!$A$1:$ZZ$200,MATCH($A106,J!$A$1:$A$200,0),MATCH(C$8,J!$A$1:$ZZ$1,0))&lt;&gt;"",INDEX(J!$A$1:$ZZ$200,MATCH($A106,J!$A$1:$A$200,0),MATCH(C$8,J!$A$1:$ZZ$1,0)),""),"")</f>
        <v>69.989996415166317</v>
      </c>
      <c r="D106" s="10"/>
      <c r="E106" s="43">
        <f>IF(E105&lt;&gt;"",IF(INDEX(J!$A$1:$ZZ$200,MATCH(E105+1,J!$A$1:$A$200,0),MATCH(F$8,J!$A$1:$ZZ$1,0))&lt;&gt;"",E105+1,""),"")</f>
        <v>2065</v>
      </c>
      <c r="F106" s="45">
        <f>IFERROR(IF(INDEX(J!$A$1:$ZZ$200,MATCH($A106,J!$A$1:$A$200,0),MATCH(F$8,J!$A$1:$ZZ$1,0))&lt;&gt;"",INDEX(J!$A$1:$ZZ$200,MATCH($A106,J!$A$1:$A$200,0),MATCH(F$8,J!$A$1:$ZZ$1,0)),""),"")</f>
        <v>3.3578094345160814</v>
      </c>
      <c r="G106" s="45">
        <f>IFERROR(IF(INDEX(J!$A$1:$ZZ$200,MATCH($A106,J!$A$1:$A$200,0),MATCH(G$8,J!$A$1:$ZZ$1,0))&lt;&gt;"",INDEX(J!$A$1:$ZZ$200,MATCH($A106,J!$A$1:$A$200,0),MATCH(G$8,J!$A$1:$ZZ$1,0)),""),"")</f>
        <v>0.77732310322893128</v>
      </c>
      <c r="H106" s="45">
        <f>IFERROR(IF(INDEX(J!$A$1:$ZZ$200,MATCH($A106,J!$A$1:$A$200,0),MATCH(H$8,J!$A$1:$ZZ$1,0))&lt;&gt;"",INDEX(J!$A$1:$ZZ$200,MATCH($A106,J!$A$1:$A$200,0),MATCH(H$8,J!$A$1:$ZZ$1,0)),""),"")</f>
        <v>0.52113268314564698</v>
      </c>
      <c r="I106" s="45">
        <f>IFERROR(IF(INDEX(J!$A$1:$ZZ$200,MATCH($A106,J!$A$1:$A$200,0),MATCH(I$8,J!$A$1:$ZZ$1,0))&lt;&gt;"",INDEX(J!$A$1:$ZZ$200,MATCH($A106,J!$A$1:$A$200,0),MATCH(I$8,J!$A$1:$ZZ$1,0)),""),"")</f>
        <v>0.79761062184865061</v>
      </c>
      <c r="J106" s="46">
        <f>IFERROR(IF(INDEX(J!$A$1:$ZZ$200,MATCH($A106,J!$A$1:$A$200,0),MATCH(J$8,J!$A$1:$ZZ$1,0))&lt;&gt;"",INDEX(J!$A$1:$ZZ$200,MATCH($A106,J!$A$1:$A$200,0),MATCH(J$8,J!$A$1:$ZZ$1,0)),""),"")</f>
        <v>1.2617430262928524</v>
      </c>
      <c r="K106" s="10"/>
      <c r="L106" s="43" t="str">
        <f>IF(L105&lt;&gt;"",IF(INDEX(J!$A$1:$ZZ$200,MATCH(L105+1,J!$A$1:$A$200,0),MATCH(M$8,J!$A$1:$ZZ$1,0))&lt;&gt;"",L105+1,""),"")</f>
        <v/>
      </c>
      <c r="M106" s="45" t="str">
        <f>IFERROR(IF(INDEX(J!$A$1:$ZZ$200,MATCH($A106,J!$A$1:$A$200,0),MATCH(M$8,J!$A$1:$ZZ$1,0))&lt;&gt;"",INDEX(J!$A$1:$ZZ$200,MATCH($A106,J!$A$1:$A$200,0),MATCH(M$8,J!$A$1:$ZZ$1,0)),""),"")</f>
        <v/>
      </c>
      <c r="N106" s="45" t="str">
        <f>IFERROR(IF(INDEX(J!$A$1:$ZZ$200,MATCH($A106,J!$A$1:$A$200,0),MATCH(N$8,J!$A$1:$ZZ$1,0))&lt;&gt;"",INDEX(J!$A$1:$ZZ$200,MATCH($A106,J!$A$1:$A$200,0),MATCH(N$8,J!$A$1:$ZZ$1,0)),""),"")</f>
        <v/>
      </c>
      <c r="O106" s="45" t="str">
        <f>IFERROR(IF(INDEX(J!$A$1:$ZZ$200,MATCH($A106,J!$A$1:$A$200,0),MATCH(O$8,J!$A$1:$ZZ$1,0))&lt;&gt;"",INDEX(J!$A$1:$ZZ$200,MATCH($A106,J!$A$1:$A$200,0),MATCH(O$8,J!$A$1:$ZZ$1,0)),""),"")</f>
        <v/>
      </c>
      <c r="P106" s="10"/>
      <c r="Q106" s="43">
        <f>IF(Q105&lt;&gt;"",IF(INDEX(J!$A$1:$ZZ$200,MATCH(Q105+1,J!$A$1:$A$200,0),MATCH(R$8,J!$A$1:$ZZ$1,0))&lt;&gt;"",Q105+1,""),"")</f>
        <v>2065</v>
      </c>
      <c r="R106" s="45">
        <f>IFERROR(IF(INDEX(J!$A$1:$ZZ$200,MATCH($A106,J!$A$1:$A$200,0),MATCH(R$8,J!$A$1:$ZZ$1,0))&lt;&gt;"",INDEX(J!$A$1:$ZZ$200,MATCH($A106,J!$A$1:$A$200,0),MATCH(R$8,J!$A$1:$ZZ$1,0)),""),"")</f>
        <v>14.001982714386914</v>
      </c>
      <c r="S106" s="45">
        <f>IFERROR(IF(INDEX(J!$A$1:$ZZ$200,MATCH($A106,J!$A$1:$A$200,0),MATCH(S$8,J!$A$1:$ZZ$1,0))&lt;&gt;"",INDEX(J!$A$1:$ZZ$200,MATCH($A106,J!$A$1:$A$200,0),MATCH(S$8,J!$A$1:$ZZ$1,0)),""),"")</f>
        <v>80.286430584648059</v>
      </c>
      <c r="T106" s="45">
        <f>IFERROR(IF(INDEX(J!$A$1:$ZZ$200,MATCH($A106,J!$A$1:$A$200,0),MATCH(T$8,J!$A$1:$ZZ$1,0))&lt;&gt;"",INDEX(J!$A$1:$ZZ$200,MATCH($A106,J!$A$1:$A$200,0),MATCH(T$8,J!$A$1:$ZZ$1,0)),""),"")</f>
        <v>67.181396298396763</v>
      </c>
      <c r="U106" s="45">
        <f>IFERROR(IF(INDEX(J!$A$1:$ZZ$200,MATCH($A106,J!$A$1:$A$200,0),MATCH(U$8,J!$A$1:$ZZ$1,0))&lt;&gt;"",INDEX(J!$A$1:$ZZ$200,MATCH($A106,J!$A$1:$A$200,0),MATCH(U$8,J!$A$1:$ZZ$1,0)),""),"")</f>
        <v>13.4828324910526</v>
      </c>
    </row>
    <row r="107" spans="1:21">
      <c r="A107" s="43">
        <f>IF(A106&lt;&gt;"",IF(INDEX(J!$A$1:$ZZ$200,MATCH(A106+1,J!$A$1:$A$200,0),MATCH(B$8,J!$A$1:$ZZ$1,0))&lt;&gt;"",A106+1,""),"")</f>
        <v>2066</v>
      </c>
      <c r="B107" s="44">
        <f>IFERROR(IF(INDEX(J!$A$1:$ZZ$200,MATCH($A107,J!$A$1:$A$200,0),MATCH(B$8,J!$A$1:$ZZ$1,0))&lt;&gt;"",INDEX(J!$A$1:$ZZ$200,MATCH($A107,J!$A$1:$A$200,0),MATCH(B$8,J!$A$1:$ZZ$1,0)),""),"")</f>
        <v>5892.0725407797618</v>
      </c>
      <c r="C107" s="45">
        <f>IFERROR(IF(INDEX(J!$A$1:$ZZ$200,MATCH($A107,J!$A$1:$A$200,0),MATCH(C$8,J!$A$1:$ZZ$1,0))&lt;&gt;"",INDEX(J!$A$1:$ZZ$200,MATCH($A107,J!$A$1:$A$200,0),MATCH(C$8,J!$A$1:$ZZ$1,0)),""),"")</f>
        <v>71.266938580554267</v>
      </c>
      <c r="D107" s="10"/>
      <c r="E107" s="43">
        <f>IF(E106&lt;&gt;"",IF(INDEX(J!$A$1:$ZZ$200,MATCH(E106+1,J!$A$1:$A$200,0),MATCH(F$8,J!$A$1:$ZZ$1,0))&lt;&gt;"",E106+1,""),"")</f>
        <v>2066</v>
      </c>
      <c r="F107" s="45">
        <f>IFERROR(IF(INDEX(J!$A$1:$ZZ$200,MATCH($A107,J!$A$1:$A$200,0),MATCH(F$8,J!$A$1:$ZZ$1,0))&lt;&gt;"",INDEX(J!$A$1:$ZZ$200,MATCH($A107,J!$A$1:$A$200,0),MATCH(F$8,J!$A$1:$ZZ$1,0)),""),"")</f>
        <v>3.4024510469307052</v>
      </c>
      <c r="G107" s="45">
        <f>IFERROR(IF(INDEX(J!$A$1:$ZZ$200,MATCH($A107,J!$A$1:$A$200,0),MATCH(G$8,J!$A$1:$ZZ$1,0))&lt;&gt;"",INDEX(J!$A$1:$ZZ$200,MATCH($A107,J!$A$1:$A$200,0),MATCH(G$8,J!$A$1:$ZZ$1,0)),""),"")</f>
        <v>0.78791962942390148</v>
      </c>
      <c r="H107" s="45">
        <f>IFERROR(IF(INDEX(J!$A$1:$ZZ$200,MATCH($A107,J!$A$1:$A$200,0),MATCH(H$8,J!$A$1:$ZZ$1,0))&lt;&gt;"",INDEX(J!$A$1:$ZZ$200,MATCH($A107,J!$A$1:$A$200,0),MATCH(H$8,J!$A$1:$ZZ$1,0)),""),"")</f>
        <v>0.54308381849429133</v>
      </c>
      <c r="I107" s="45">
        <f>IFERROR(IF(INDEX(J!$A$1:$ZZ$200,MATCH($A107,J!$A$1:$A$200,0),MATCH(I$8,J!$A$1:$ZZ$1,0))&lt;&gt;"",INDEX(J!$A$1:$ZZ$200,MATCH($A107,J!$A$1:$A$200,0),MATCH(I$8,J!$A$1:$ZZ$1,0)),""),"")</f>
        <v>0.80390958319693473</v>
      </c>
      <c r="J107" s="46">
        <f>IFERROR(IF(INDEX(J!$A$1:$ZZ$200,MATCH($A107,J!$A$1:$A$200,0),MATCH(J$8,J!$A$1:$ZZ$1,0))&lt;&gt;"",INDEX(J!$A$1:$ZZ$200,MATCH($A107,J!$A$1:$A$200,0),MATCH(J$8,J!$A$1:$ZZ$1,0)),""),"")</f>
        <v>1.2675380158155776</v>
      </c>
      <c r="K107" s="10"/>
      <c r="L107" s="43" t="str">
        <f>IF(L106&lt;&gt;"",IF(INDEX(J!$A$1:$ZZ$200,MATCH(L106+1,J!$A$1:$A$200,0),MATCH(M$8,J!$A$1:$ZZ$1,0))&lt;&gt;"",L106+1,""),"")</f>
        <v/>
      </c>
      <c r="M107" s="45" t="str">
        <f>IFERROR(IF(INDEX(J!$A$1:$ZZ$200,MATCH($A107,J!$A$1:$A$200,0),MATCH(M$8,J!$A$1:$ZZ$1,0))&lt;&gt;"",INDEX(J!$A$1:$ZZ$200,MATCH($A107,J!$A$1:$A$200,0),MATCH(M$8,J!$A$1:$ZZ$1,0)),""),"")</f>
        <v/>
      </c>
      <c r="N107" s="45" t="str">
        <f>IFERROR(IF(INDEX(J!$A$1:$ZZ$200,MATCH($A107,J!$A$1:$A$200,0),MATCH(N$8,J!$A$1:$ZZ$1,0))&lt;&gt;"",INDEX(J!$A$1:$ZZ$200,MATCH($A107,J!$A$1:$A$200,0),MATCH(N$8,J!$A$1:$ZZ$1,0)),""),"")</f>
        <v/>
      </c>
      <c r="O107" s="45" t="str">
        <f>IFERROR(IF(INDEX(J!$A$1:$ZZ$200,MATCH($A107,J!$A$1:$A$200,0),MATCH(O$8,J!$A$1:$ZZ$1,0))&lt;&gt;"",INDEX(J!$A$1:$ZZ$200,MATCH($A107,J!$A$1:$A$200,0),MATCH(O$8,J!$A$1:$ZZ$1,0)),""),"")</f>
        <v/>
      </c>
      <c r="P107" s="10"/>
      <c r="Q107" s="43">
        <f>IF(Q106&lt;&gt;"",IF(INDEX(J!$A$1:$ZZ$200,MATCH(Q106+1,J!$A$1:$A$200,0),MATCH(R$8,J!$A$1:$ZZ$1,0))&lt;&gt;"",Q106+1,""),"")</f>
        <v>2066</v>
      </c>
      <c r="R107" s="45">
        <f>IFERROR(IF(INDEX(J!$A$1:$ZZ$200,MATCH($A107,J!$A$1:$A$200,0),MATCH(R$8,J!$A$1:$ZZ$1,0))&lt;&gt;"",INDEX(J!$A$1:$ZZ$200,MATCH($A107,J!$A$1:$A$200,0),MATCH(R$8,J!$A$1:$ZZ$1,0)),""),"")</f>
        <v>14.269066115693208</v>
      </c>
      <c r="S107" s="45">
        <f>IFERROR(IF(INDEX(J!$A$1:$ZZ$200,MATCH($A107,J!$A$1:$A$200,0),MATCH(S$8,J!$A$1:$ZZ$1,0))&lt;&gt;"",INDEX(J!$A$1:$ZZ$200,MATCH($A107,J!$A$1:$A$200,0),MATCH(S$8,J!$A$1:$ZZ$1,0)),""),"")</f>
        <v>80.526912636947046</v>
      </c>
      <c r="T107" s="45">
        <f>IFERROR(IF(INDEX(J!$A$1:$ZZ$200,MATCH($A107,J!$A$1:$A$200,0),MATCH(T$8,J!$A$1:$ZZ$1,0))&lt;&gt;"",INDEX(J!$A$1:$ZZ$200,MATCH($A107,J!$A$1:$A$200,0),MATCH(T$8,J!$A$1:$ZZ$1,0)),""),"")</f>
        <v>67.784361273413964</v>
      </c>
      <c r="U107" s="45">
        <f>IFERROR(IF(INDEX(J!$A$1:$ZZ$200,MATCH($A107,J!$A$1:$A$200,0),MATCH(U$8,J!$A$1:$ZZ$1,0))&lt;&gt;"",INDEX(J!$A$1:$ZZ$200,MATCH($A107,J!$A$1:$A$200,0),MATCH(U$8,J!$A$1:$ZZ$1,0)),""),"")</f>
        <v>13.574155506462576</v>
      </c>
    </row>
    <row r="108" spans="1:21">
      <c r="A108" s="43">
        <f>IF(A107&lt;&gt;"",IF(INDEX(J!$A$1:$ZZ$200,MATCH(A107+1,J!$A$1:$A$200,0),MATCH(B$8,J!$A$1:$ZZ$1,0))&lt;&gt;"",A107+1,""),"")</f>
        <v>2067</v>
      </c>
      <c r="B108" s="44">
        <f>IFERROR(IF(INDEX(J!$A$1:$ZZ$200,MATCH($A108,J!$A$1:$A$200,0),MATCH(B$8,J!$A$1:$ZZ$1,0))&lt;&gt;"",INDEX(J!$A$1:$ZZ$200,MATCH($A108,J!$A$1:$A$200,0),MATCH(B$8,J!$A$1:$ZZ$1,0)),""),"")</f>
        <v>6005.0559746349118</v>
      </c>
      <c r="C108" s="45">
        <f>IFERROR(IF(INDEX(J!$A$1:$ZZ$200,MATCH($A108,J!$A$1:$A$200,0),MATCH(C$8,J!$A$1:$ZZ$1,0))&lt;&gt;"",INDEX(J!$A$1:$ZZ$200,MATCH($A108,J!$A$1:$A$200,0),MATCH(C$8,J!$A$1:$ZZ$1,0)),""),"")</f>
        <v>72.65249895208261</v>
      </c>
      <c r="D108" s="10"/>
      <c r="E108" s="43">
        <f>IF(E107&lt;&gt;"",IF(INDEX(J!$A$1:$ZZ$200,MATCH(E107+1,J!$A$1:$A$200,0),MATCH(F$8,J!$A$1:$ZZ$1,0))&lt;&gt;"",E107+1,""),"")</f>
        <v>2067</v>
      </c>
      <c r="F108" s="45">
        <f>IFERROR(IF(INDEX(J!$A$1:$ZZ$200,MATCH($A108,J!$A$1:$A$200,0),MATCH(F$8,J!$A$1:$ZZ$1,0))&lt;&gt;"",INDEX(J!$A$1:$ZZ$200,MATCH($A108,J!$A$1:$A$200,0),MATCH(F$8,J!$A$1:$ZZ$1,0)),""),"")</f>
        <v>3.4389870076385849</v>
      </c>
      <c r="G108" s="45">
        <f>IFERROR(IF(INDEX(J!$A$1:$ZZ$200,MATCH($A108,J!$A$1:$A$200,0),MATCH(G$8,J!$A$1:$ZZ$1,0))&lt;&gt;"",INDEX(J!$A$1:$ZZ$200,MATCH($A108,J!$A$1:$A$200,0),MATCH(G$8,J!$A$1:$ZZ$1,0)),""),"")</f>
        <v>0.79859390506311967</v>
      </c>
      <c r="H108" s="45">
        <f>IFERROR(IF(INDEX(J!$A$1:$ZZ$200,MATCH($A108,J!$A$1:$A$200,0),MATCH(H$8,J!$A$1:$ZZ$1,0))&lt;&gt;"",INDEX(J!$A$1:$ZZ$200,MATCH($A108,J!$A$1:$A$200,0),MATCH(H$8,J!$A$1:$ZZ$1,0)),""),"")</f>
        <v>0.55009788506429136</v>
      </c>
      <c r="I108" s="45">
        <f>IFERROR(IF(INDEX(J!$A$1:$ZZ$200,MATCH($A108,J!$A$1:$A$200,0),MATCH(I$8,J!$A$1:$ZZ$1,0))&lt;&gt;"",INDEX(J!$A$1:$ZZ$200,MATCH($A108,J!$A$1:$A$200,0),MATCH(I$8,J!$A$1:$ZZ$1,0)),""),"")</f>
        <v>0.81018275904339121</v>
      </c>
      <c r="J108" s="46">
        <f>IFERROR(IF(INDEX(J!$A$1:$ZZ$200,MATCH($A108,J!$A$1:$A$200,0),MATCH(J$8,J!$A$1:$ZZ$1,0))&lt;&gt;"",INDEX(J!$A$1:$ZZ$200,MATCH($A108,J!$A$1:$A$200,0),MATCH(J$8,J!$A$1:$ZZ$1,0)),""),"")</f>
        <v>1.2801124584677828</v>
      </c>
      <c r="K108" s="10"/>
      <c r="L108" s="43" t="str">
        <f>IF(L107&lt;&gt;"",IF(INDEX(J!$A$1:$ZZ$200,MATCH(L107+1,J!$A$1:$A$200,0),MATCH(M$8,J!$A$1:$ZZ$1,0))&lt;&gt;"",L107+1,""),"")</f>
        <v/>
      </c>
      <c r="M108" s="45" t="str">
        <f>IFERROR(IF(INDEX(J!$A$1:$ZZ$200,MATCH($A108,J!$A$1:$A$200,0),MATCH(M$8,J!$A$1:$ZZ$1,0))&lt;&gt;"",INDEX(J!$A$1:$ZZ$200,MATCH($A108,J!$A$1:$A$200,0),MATCH(M$8,J!$A$1:$ZZ$1,0)),""),"")</f>
        <v/>
      </c>
      <c r="N108" s="45" t="str">
        <f>IFERROR(IF(INDEX(J!$A$1:$ZZ$200,MATCH($A108,J!$A$1:$A$200,0),MATCH(N$8,J!$A$1:$ZZ$1,0))&lt;&gt;"",INDEX(J!$A$1:$ZZ$200,MATCH($A108,J!$A$1:$A$200,0),MATCH(N$8,J!$A$1:$ZZ$1,0)),""),"")</f>
        <v/>
      </c>
      <c r="O108" s="45" t="str">
        <f>IFERROR(IF(INDEX(J!$A$1:$ZZ$200,MATCH($A108,J!$A$1:$A$200,0),MATCH(O$8,J!$A$1:$ZZ$1,0))&lt;&gt;"",INDEX(J!$A$1:$ZZ$200,MATCH($A108,J!$A$1:$A$200,0),MATCH(O$8,J!$A$1:$ZZ$1,0)),""),"")</f>
        <v/>
      </c>
      <c r="P108" s="10"/>
      <c r="Q108" s="43">
        <f>IF(Q107&lt;&gt;"",IF(INDEX(J!$A$1:$ZZ$200,MATCH(Q107+1,J!$A$1:$A$200,0),MATCH(R$8,J!$A$1:$ZZ$1,0))&lt;&gt;"",Q107+1,""),"")</f>
        <v>2067</v>
      </c>
      <c r="R108" s="45">
        <f>IFERROR(IF(INDEX(J!$A$1:$ZZ$200,MATCH($A108,J!$A$1:$A$200,0),MATCH(R$8,J!$A$1:$ZZ$1,0))&lt;&gt;"",INDEX(J!$A$1:$ZZ$200,MATCH($A108,J!$A$1:$A$200,0),MATCH(R$8,J!$A$1:$ZZ$1,0)),""),"")</f>
        <v>14.503693196962177</v>
      </c>
      <c r="S108" s="45">
        <f>IFERROR(IF(INDEX(J!$A$1:$ZZ$200,MATCH($A108,J!$A$1:$A$200,0),MATCH(S$8,J!$A$1:$ZZ$1,0))&lt;&gt;"",INDEX(J!$A$1:$ZZ$200,MATCH($A108,J!$A$1:$A$200,0),MATCH(S$8,J!$A$1:$ZZ$1,0)),""),"")</f>
        <v>80.765061216540161</v>
      </c>
      <c r="T108" s="45">
        <f>IFERROR(IF(INDEX(J!$A$1:$ZZ$200,MATCH($A108,J!$A$1:$A$200,0),MATCH(T$8,J!$A$1:$ZZ$1,0))&lt;&gt;"",INDEX(J!$A$1:$ZZ$200,MATCH($A108,J!$A$1:$A$200,0),MATCH(T$8,J!$A$1:$ZZ$1,0)),""),"")</f>
        <v>68.401678098168944</v>
      </c>
      <c r="U108" s="45">
        <f>IFERROR(IF(INDEX(J!$A$1:$ZZ$200,MATCH($A108,J!$A$1:$A$200,0),MATCH(U$8,J!$A$1:$ZZ$1,0))&lt;&gt;"",INDEX(J!$A$1:$ZZ$200,MATCH($A108,J!$A$1:$A$200,0),MATCH(U$8,J!$A$1:$ZZ$1,0)),""),"")</f>
        <v>13.631490639597423</v>
      </c>
    </row>
    <row r="109" spans="1:21">
      <c r="A109" s="43">
        <f>IF(A108&lt;&gt;"",IF(INDEX(J!$A$1:$ZZ$200,MATCH(A108+1,J!$A$1:$A$200,0),MATCH(B$8,J!$A$1:$ZZ$1,0))&lt;&gt;"",A108+1,""),"")</f>
        <v>2068</v>
      </c>
      <c r="B109" s="44">
        <f>IFERROR(IF(INDEX(J!$A$1:$ZZ$200,MATCH($A109,J!$A$1:$A$200,0),MATCH(B$8,J!$A$1:$ZZ$1,0))&lt;&gt;"",INDEX(J!$A$1:$ZZ$200,MATCH($A109,J!$A$1:$A$200,0),MATCH(B$8,J!$A$1:$ZZ$1,0)),""),"")</f>
        <v>6121.4346515554316</v>
      </c>
      <c r="C109" s="45">
        <f>IFERROR(IF(INDEX(J!$A$1:$ZZ$200,MATCH($A109,J!$A$1:$A$200,0),MATCH(C$8,J!$A$1:$ZZ$1,0))&lt;&gt;"",INDEX(J!$A$1:$ZZ$200,MATCH($A109,J!$A$1:$A$200,0),MATCH(C$8,J!$A$1:$ZZ$1,0)),""),"")</f>
        <v>74.077541148240556</v>
      </c>
      <c r="D109" s="10"/>
      <c r="E109" s="43">
        <f>IF(E108&lt;&gt;"",IF(INDEX(J!$A$1:$ZZ$200,MATCH(E108+1,J!$A$1:$A$200,0),MATCH(F$8,J!$A$1:$ZZ$1,0))&lt;&gt;"",E108+1,""),"")</f>
        <v>2068</v>
      </c>
      <c r="F109" s="45">
        <f>IFERROR(IF(INDEX(J!$A$1:$ZZ$200,MATCH($A109,J!$A$1:$A$200,0),MATCH(F$8,J!$A$1:$ZZ$1,0))&lt;&gt;"",INDEX(J!$A$1:$ZZ$200,MATCH($A109,J!$A$1:$A$200,0),MATCH(F$8,J!$A$1:$ZZ$1,0)),""),"")</f>
        <v>3.4979694786273203</v>
      </c>
      <c r="G109" s="45">
        <f>IFERROR(IF(INDEX(J!$A$1:$ZZ$200,MATCH($A109,J!$A$1:$A$200,0),MATCH(G$8,J!$A$1:$ZZ$1,0))&lt;&gt;"",INDEX(J!$A$1:$ZZ$200,MATCH($A109,J!$A$1:$A$200,0),MATCH(G$8,J!$A$1:$ZZ$1,0)),""),"")</f>
        <v>0.80949764316210227</v>
      </c>
      <c r="H109" s="45">
        <f>IFERROR(IF(INDEX(J!$A$1:$ZZ$200,MATCH($A109,J!$A$1:$A$200,0),MATCH(H$8,J!$A$1:$ZZ$1,0))&lt;&gt;"",INDEX(J!$A$1:$ZZ$200,MATCH($A109,J!$A$1:$A$200,0),MATCH(H$8,J!$A$1:$ZZ$1,0)),""),"")</f>
        <v>0.58056833510032857</v>
      </c>
      <c r="I109" s="45">
        <f>IFERROR(IF(INDEX(J!$A$1:$ZZ$200,MATCH($A109,J!$A$1:$A$200,0),MATCH(I$8,J!$A$1:$ZZ$1,0))&lt;&gt;"",INDEX(J!$A$1:$ZZ$200,MATCH($A109,J!$A$1:$A$200,0),MATCH(I$8,J!$A$1:$ZZ$1,0)),""),"")</f>
        <v>0.81391086913364386</v>
      </c>
      <c r="J109" s="46">
        <f>IFERROR(IF(INDEX(J!$A$1:$ZZ$200,MATCH($A109,J!$A$1:$A$200,0),MATCH(J$8,J!$A$1:$ZZ$1,0))&lt;&gt;"",INDEX(J!$A$1:$ZZ$200,MATCH($A109,J!$A$1:$A$200,0),MATCH(J$8,J!$A$1:$ZZ$1,0)),""),"")</f>
        <v>1.2939926312312451</v>
      </c>
      <c r="K109" s="10"/>
      <c r="L109" s="43" t="str">
        <f>IF(L108&lt;&gt;"",IF(INDEX(J!$A$1:$ZZ$200,MATCH(L108+1,J!$A$1:$A$200,0),MATCH(M$8,J!$A$1:$ZZ$1,0))&lt;&gt;"",L108+1,""),"")</f>
        <v/>
      </c>
      <c r="M109" s="45" t="str">
        <f>IFERROR(IF(INDEX(J!$A$1:$ZZ$200,MATCH($A109,J!$A$1:$A$200,0),MATCH(M$8,J!$A$1:$ZZ$1,0))&lt;&gt;"",INDEX(J!$A$1:$ZZ$200,MATCH($A109,J!$A$1:$A$200,0),MATCH(M$8,J!$A$1:$ZZ$1,0)),""),"")</f>
        <v/>
      </c>
      <c r="N109" s="45" t="str">
        <f>IFERROR(IF(INDEX(J!$A$1:$ZZ$200,MATCH($A109,J!$A$1:$A$200,0),MATCH(N$8,J!$A$1:$ZZ$1,0))&lt;&gt;"",INDEX(J!$A$1:$ZZ$200,MATCH($A109,J!$A$1:$A$200,0),MATCH(N$8,J!$A$1:$ZZ$1,0)),""),"")</f>
        <v/>
      </c>
      <c r="O109" s="45" t="str">
        <f>IFERROR(IF(INDEX(J!$A$1:$ZZ$200,MATCH($A109,J!$A$1:$A$200,0),MATCH(O$8,J!$A$1:$ZZ$1,0))&lt;&gt;"",INDEX(J!$A$1:$ZZ$200,MATCH($A109,J!$A$1:$A$200,0),MATCH(O$8,J!$A$1:$ZZ$1,0)),""),"")</f>
        <v/>
      </c>
      <c r="P109" s="10"/>
      <c r="Q109" s="43">
        <f>IF(Q108&lt;&gt;"",IF(INDEX(J!$A$1:$ZZ$200,MATCH(Q108+1,J!$A$1:$A$200,0),MATCH(R$8,J!$A$1:$ZZ$1,0))&lt;&gt;"",Q108+1,""),"")</f>
        <v>2068</v>
      </c>
      <c r="R109" s="45">
        <f>IFERROR(IF(INDEX(J!$A$1:$ZZ$200,MATCH($A109,J!$A$1:$A$200,0),MATCH(R$8,J!$A$1:$ZZ$1,0))&lt;&gt;"",INDEX(J!$A$1:$ZZ$200,MATCH($A109,J!$A$1:$A$200,0),MATCH(R$8,J!$A$1:$ZZ$1,0)),""),"")</f>
        <v>14.755706695321887</v>
      </c>
      <c r="S109" s="45">
        <f>IFERROR(IF(INDEX(J!$A$1:$ZZ$200,MATCH($A109,J!$A$1:$A$200,0),MATCH(S$8,J!$A$1:$ZZ$1,0))&lt;&gt;"",INDEX(J!$A$1:$ZZ$200,MATCH($A109,J!$A$1:$A$200,0),MATCH(S$8,J!$A$1:$ZZ$1,0)),""),"")</f>
        <v>81.013870915526866</v>
      </c>
      <c r="T109" s="45">
        <f>IFERROR(IF(INDEX(J!$A$1:$ZZ$200,MATCH($A109,J!$A$1:$A$200,0),MATCH(T$8,J!$A$1:$ZZ$1,0))&lt;&gt;"",INDEX(J!$A$1:$ZZ$200,MATCH($A109,J!$A$1:$A$200,0),MATCH(T$8,J!$A$1:$ZZ$1,0)),""),"")</f>
        <v>68.958036855786716</v>
      </c>
      <c r="U109" s="45">
        <f>IFERROR(IF(INDEX(J!$A$1:$ZZ$200,MATCH($A109,J!$A$1:$A$200,0),MATCH(U$8,J!$A$1:$ZZ$1,0))&lt;&gt;"",INDEX(J!$A$1:$ZZ$200,MATCH($A109,J!$A$1:$A$200,0),MATCH(U$8,J!$A$1:$ZZ$1,0)),""),"")</f>
        <v>13.71459394183297</v>
      </c>
    </row>
    <row r="110" spans="1:21">
      <c r="A110" s="43">
        <f>IF(A109&lt;&gt;"",IF(INDEX(J!$A$1:$ZZ$200,MATCH(A109+1,J!$A$1:$A$200,0),MATCH(B$8,J!$A$1:$ZZ$1,0))&lt;&gt;"",A109+1,""),"")</f>
        <v>2069</v>
      </c>
      <c r="B110" s="44">
        <f>IFERROR(IF(INDEX(J!$A$1:$ZZ$200,MATCH($A110,J!$A$1:$A$200,0),MATCH(B$8,J!$A$1:$ZZ$1,0))&lt;&gt;"",INDEX(J!$A$1:$ZZ$200,MATCH($A110,J!$A$1:$A$200,0),MATCH(B$8,J!$A$1:$ZZ$1,0)),""),"")</f>
        <v>6233.363165189211</v>
      </c>
      <c r="C110" s="45">
        <f>IFERROR(IF(INDEX(J!$A$1:$ZZ$200,MATCH($A110,J!$A$1:$A$200,0),MATCH(C$8,J!$A$1:$ZZ$1,0))&lt;&gt;"",INDEX(J!$A$1:$ZZ$200,MATCH($A110,J!$A$1:$A$200,0),MATCH(C$8,J!$A$1:$ZZ$1,0)),""),"")</f>
        <v>75.448277611083483</v>
      </c>
      <c r="D110" s="10"/>
      <c r="E110" s="43">
        <f>IF(E109&lt;&gt;"",IF(INDEX(J!$A$1:$ZZ$200,MATCH(E109+1,J!$A$1:$A$200,0),MATCH(F$8,J!$A$1:$ZZ$1,0))&lt;&gt;"",E109+1,""),"")</f>
        <v>2069</v>
      </c>
      <c r="F110" s="45">
        <f>IFERROR(IF(INDEX(J!$A$1:$ZZ$200,MATCH($A110,J!$A$1:$A$200,0),MATCH(F$8,J!$A$1:$ZZ$1,0))&lt;&gt;"",INDEX(J!$A$1:$ZZ$200,MATCH($A110,J!$A$1:$A$200,0),MATCH(F$8,J!$A$1:$ZZ$1,0)),""),"")</f>
        <v>3.5405943639419841</v>
      </c>
      <c r="G110" s="45">
        <f>IFERROR(IF(INDEX(J!$A$1:$ZZ$200,MATCH($A110,J!$A$1:$A$200,0),MATCH(G$8,J!$A$1:$ZZ$1,0))&lt;&gt;"",INDEX(J!$A$1:$ZZ$200,MATCH($A110,J!$A$1:$A$200,0),MATCH(G$8,J!$A$1:$ZZ$1,0)),""),"")</f>
        <v>0.81972388617892855</v>
      </c>
      <c r="H110" s="45">
        <f>IFERROR(IF(INDEX(J!$A$1:$ZZ$200,MATCH($A110,J!$A$1:$A$200,0),MATCH(H$8,J!$A$1:$ZZ$1,0))&lt;&gt;"",INDEX(J!$A$1:$ZZ$200,MATCH($A110,J!$A$1:$A$200,0),MATCH(H$8,J!$A$1:$ZZ$1,0)),""),"")</f>
        <v>0.59191121358346155</v>
      </c>
      <c r="I110" s="45">
        <f>IFERROR(IF(INDEX(J!$A$1:$ZZ$200,MATCH($A110,J!$A$1:$A$200,0),MATCH(I$8,J!$A$1:$ZZ$1,0))&lt;&gt;"",INDEX(J!$A$1:$ZZ$200,MATCH($A110,J!$A$1:$A$200,0),MATCH(I$8,J!$A$1:$ZZ$1,0)),""),"")</f>
        <v>0.82226792316751007</v>
      </c>
      <c r="J110" s="46">
        <f>IFERROR(IF(INDEX(J!$A$1:$ZZ$200,MATCH($A110,J!$A$1:$A$200,0),MATCH(J$8,J!$A$1:$ZZ$1,0))&lt;&gt;"",INDEX(J!$A$1:$ZZ$200,MATCH($A110,J!$A$1:$A$200,0),MATCH(J$8,J!$A$1:$ZZ$1,0)),""),"")</f>
        <v>1.306691341012084</v>
      </c>
      <c r="K110" s="10"/>
      <c r="L110" s="43" t="str">
        <f>IF(L109&lt;&gt;"",IF(INDEX(J!$A$1:$ZZ$200,MATCH(L109+1,J!$A$1:$A$200,0),MATCH(M$8,J!$A$1:$ZZ$1,0))&lt;&gt;"",L109+1,""),"")</f>
        <v/>
      </c>
      <c r="M110" s="45" t="str">
        <f>IFERROR(IF(INDEX(J!$A$1:$ZZ$200,MATCH($A110,J!$A$1:$A$200,0),MATCH(M$8,J!$A$1:$ZZ$1,0))&lt;&gt;"",INDEX(J!$A$1:$ZZ$200,MATCH($A110,J!$A$1:$A$200,0),MATCH(M$8,J!$A$1:$ZZ$1,0)),""),"")</f>
        <v/>
      </c>
      <c r="N110" s="45" t="str">
        <f>IFERROR(IF(INDEX(J!$A$1:$ZZ$200,MATCH($A110,J!$A$1:$A$200,0),MATCH(N$8,J!$A$1:$ZZ$1,0))&lt;&gt;"",INDEX(J!$A$1:$ZZ$200,MATCH($A110,J!$A$1:$A$200,0),MATCH(N$8,J!$A$1:$ZZ$1,0)),""),"")</f>
        <v/>
      </c>
      <c r="O110" s="45" t="str">
        <f>IFERROR(IF(INDEX(J!$A$1:$ZZ$200,MATCH($A110,J!$A$1:$A$200,0),MATCH(O$8,J!$A$1:$ZZ$1,0))&lt;&gt;"",INDEX(J!$A$1:$ZZ$200,MATCH($A110,J!$A$1:$A$200,0),MATCH(O$8,J!$A$1:$ZZ$1,0)),""),"")</f>
        <v/>
      </c>
      <c r="P110" s="10"/>
      <c r="Q110" s="43">
        <f>IF(Q109&lt;&gt;"",IF(INDEX(J!$A$1:$ZZ$200,MATCH(Q109+1,J!$A$1:$A$200,0),MATCH(R$8,J!$A$1:$ZZ$1,0))&lt;&gt;"",Q109+1,""),"")</f>
        <v>2069</v>
      </c>
      <c r="R110" s="45">
        <f>IFERROR(IF(INDEX(J!$A$1:$ZZ$200,MATCH($A110,J!$A$1:$A$200,0),MATCH(R$8,J!$A$1:$ZZ$1,0))&lt;&gt;"",INDEX(J!$A$1:$ZZ$200,MATCH($A110,J!$A$1:$A$200,0),MATCH(R$8,J!$A$1:$ZZ$1,0)),""),"")</f>
        <v>14.991215834258771</v>
      </c>
      <c r="S110" s="45">
        <f>IFERROR(IF(INDEX(J!$A$1:$ZZ$200,MATCH($A110,J!$A$1:$A$200,0),MATCH(S$8,J!$A$1:$ZZ$1,0))&lt;&gt;"",INDEX(J!$A$1:$ZZ$200,MATCH($A110,J!$A$1:$A$200,0),MATCH(S$8,J!$A$1:$ZZ$1,0)),""),"")</f>
        <v>81.263999903227699</v>
      </c>
      <c r="T110" s="45">
        <f>IFERROR(IF(INDEX(J!$A$1:$ZZ$200,MATCH($A110,J!$A$1:$A$200,0),MATCH(T$8,J!$A$1:$ZZ$1,0))&lt;&gt;"",INDEX(J!$A$1:$ZZ$200,MATCH($A110,J!$A$1:$A$200,0),MATCH(T$8,J!$A$1:$ZZ$1,0)),""),"")</f>
        <v>69.664481060433957</v>
      </c>
      <c r="U110" s="45">
        <f>IFERROR(IF(INDEX(J!$A$1:$ZZ$200,MATCH($A110,J!$A$1:$A$200,0),MATCH(U$8,J!$A$1:$ZZ$1,0))&lt;&gt;"",INDEX(J!$A$1:$ZZ$200,MATCH($A110,J!$A$1:$A$200,0),MATCH(U$8,J!$A$1:$ZZ$1,0)),""),"")</f>
        <v>13.815330869479631</v>
      </c>
    </row>
    <row r="111" spans="1:21">
      <c r="A111" s="64">
        <f>IF(A110&lt;&gt;"",IF(INDEX(J!$A$1:$ZZ$200,MATCH(A110+1,J!$A$1:$A$200,0),MATCH(B$8,J!$A$1:$ZZ$1,0))&lt;&gt;"",A110+1,""),"")</f>
        <v>2070</v>
      </c>
      <c r="B111" s="65">
        <f>IFERROR(IF(INDEX(J!$A$1:$ZZ$200,MATCH($A111,J!$A$1:$A$200,0),MATCH(B$8,J!$A$1:$ZZ$1,0))&lt;&gt;"",INDEX(J!$A$1:$ZZ$200,MATCH($A111,J!$A$1:$A$200,0),MATCH(B$8,J!$A$1:$ZZ$1,0)),""),"")</f>
        <v>6356.5215412813186</v>
      </c>
      <c r="C111" s="66">
        <f>IFERROR(IF(INDEX(J!$A$1:$ZZ$200,MATCH($A111,J!$A$1:$A$200,0),MATCH(C$8,J!$A$1:$ZZ$1,0))&lt;&gt;"",INDEX(J!$A$1:$ZZ$200,MATCH($A111,J!$A$1:$A$200,0),MATCH(C$8,J!$A$1:$ZZ$1,0)),""),"")</f>
        <v>76.955652934768821</v>
      </c>
      <c r="D111" s="10"/>
      <c r="E111" s="64">
        <f>IF(E110&lt;&gt;"",IF(INDEX(J!$A$1:$ZZ$200,MATCH(E110+1,J!$A$1:$A$200,0),MATCH(F$8,J!$A$1:$ZZ$1,0))&lt;&gt;"",E110+1,""),"")</f>
        <v>2070</v>
      </c>
      <c r="F111" s="66">
        <f>IFERROR(IF(INDEX(J!$A$1:$ZZ$200,MATCH($A111,J!$A$1:$A$200,0),MATCH(F$8,J!$A$1:$ZZ$1,0))&lt;&gt;"",INDEX(J!$A$1:$ZZ$200,MATCH($A111,J!$A$1:$A$200,0),MATCH(F$8,J!$A$1:$ZZ$1,0)),""),"")</f>
        <v>3.5794142072094983</v>
      </c>
      <c r="G111" s="66">
        <f>IFERROR(IF(INDEX(J!$A$1:$ZZ$200,MATCH($A111,J!$A$1:$A$200,0),MATCH(G$8,J!$A$1:$ZZ$1,0))&lt;&gt;"",INDEX(J!$A$1:$ZZ$200,MATCH($A111,J!$A$1:$A$200,0),MATCH(G$8,J!$A$1:$ZZ$1,0)),""),"")</f>
        <v>0.83125015302203176</v>
      </c>
      <c r="H111" s="66">
        <f>IFERROR(IF(INDEX(J!$A$1:$ZZ$200,MATCH($A111,J!$A$1:$A$200,0),MATCH(H$8,J!$A$1:$ZZ$1,0))&lt;&gt;"",INDEX(J!$A$1:$ZZ$200,MATCH($A111,J!$A$1:$A$200,0),MATCH(H$8,J!$A$1:$ZZ$1,0)),""),"")</f>
        <v>0.60027044181230882</v>
      </c>
      <c r="I111" s="66">
        <f>IFERROR(IF(INDEX(J!$A$1:$ZZ$200,MATCH($A111,J!$A$1:$A$200,0),MATCH(I$8,J!$A$1:$ZZ$1,0))&lt;&gt;"",INDEX(J!$A$1:$ZZ$200,MATCH($A111,J!$A$1:$A$200,0),MATCH(I$8,J!$A$1:$ZZ$1,0)),""),"")</f>
        <v>0.8257039186195072</v>
      </c>
      <c r="J111" s="47">
        <f>IFERROR(IF(INDEX(J!$A$1:$ZZ$200,MATCH($A111,J!$A$1:$A$200,0),MATCH(J$8,J!$A$1:$ZZ$1,0))&lt;&gt;"",INDEX(J!$A$1:$ZZ$200,MATCH($A111,J!$A$1:$A$200,0),MATCH(J$8,J!$A$1:$ZZ$1,0)),""),"")</f>
        <v>1.3221896937556501</v>
      </c>
      <c r="K111" s="10"/>
      <c r="L111" s="43" t="str">
        <f>IF(L110&lt;&gt;"",IF(INDEX(J!$A$1:$ZZ$200,MATCH(L110+1,J!$A$1:$A$200,0),MATCH(M$8,J!$A$1:$ZZ$1,0))&lt;&gt;"",L110+1,""),"")</f>
        <v/>
      </c>
      <c r="M111" s="45" t="str">
        <f>IFERROR(IF(INDEX(J!$A$1:$ZZ$200,MATCH($A111,J!$A$1:$A$200,0),MATCH(M$8,J!$A$1:$ZZ$1,0))&lt;&gt;"",INDEX(J!$A$1:$ZZ$200,MATCH($A111,J!$A$1:$A$200,0),MATCH(M$8,J!$A$1:$ZZ$1,0)),""),"")</f>
        <v/>
      </c>
      <c r="N111" s="45" t="str">
        <f>IFERROR(IF(INDEX(J!$A$1:$ZZ$200,MATCH($A111,J!$A$1:$A$200,0),MATCH(N$8,J!$A$1:$ZZ$1,0))&lt;&gt;"",INDEX(J!$A$1:$ZZ$200,MATCH($A111,J!$A$1:$A$200,0),MATCH(N$8,J!$A$1:$ZZ$1,0)),""),"")</f>
        <v/>
      </c>
      <c r="O111" s="45" t="str">
        <f>IFERROR(IF(INDEX(J!$A$1:$ZZ$200,MATCH($A111,J!$A$1:$A$200,0),MATCH(O$8,J!$A$1:$ZZ$1,0))&lt;&gt;"",INDEX(J!$A$1:$ZZ$200,MATCH($A111,J!$A$1:$A$200,0),MATCH(O$8,J!$A$1:$ZZ$1,0)),""),"")</f>
        <v/>
      </c>
      <c r="P111" s="10"/>
      <c r="Q111" s="64">
        <f>IF(Q110&lt;&gt;"",IF(INDEX(J!$A$1:$ZZ$200,MATCH(Q110+1,J!$A$1:$A$200,0),MATCH(R$8,J!$A$1:$ZZ$1,0))&lt;&gt;"",Q110+1,""),"")</f>
        <v>2070</v>
      </c>
      <c r="R111" s="66">
        <f>IFERROR(IF(INDEX(J!$A$1:$ZZ$200,MATCH($A111,J!$A$1:$A$200,0),MATCH(R$8,J!$A$1:$ZZ$1,0))&lt;&gt;"",INDEX(J!$A$1:$ZZ$200,MATCH($A111,J!$A$1:$A$200,0),MATCH(R$8,J!$A$1:$ZZ$1,0)),""),"")</f>
        <v>15.247130605890259</v>
      </c>
      <c r="S111" s="66">
        <f>IFERROR(IF(INDEX(J!$A$1:$ZZ$200,MATCH($A111,J!$A$1:$A$200,0),MATCH(S$8,J!$A$1:$ZZ$1,0))&lt;&gt;"",INDEX(J!$A$1:$ZZ$200,MATCH($A111,J!$A$1:$A$200,0),MATCH(S$8,J!$A$1:$ZZ$1,0)),""),"")</f>
        <v>81.526331444917005</v>
      </c>
      <c r="T111" s="66">
        <f>IFERROR(IF(INDEX(J!$A$1:$ZZ$200,MATCH($A111,J!$A$1:$A$200,0),MATCH(T$8,J!$A$1:$ZZ$1,0))&lt;&gt;"",INDEX(J!$A$1:$ZZ$200,MATCH($A111,J!$A$1:$A$200,0),MATCH(T$8,J!$A$1:$ZZ$1,0)),""),"")</f>
        <v>70.251588555414799</v>
      </c>
      <c r="U111" s="66">
        <f>IFERROR(IF(INDEX(J!$A$1:$ZZ$200,MATCH($A111,J!$A$1:$A$200,0),MATCH(U$8,J!$A$1:$ZZ$1,0))&lt;&gt;"",INDEX(J!$A$1:$ZZ$200,MATCH($A111,J!$A$1:$A$200,0),MATCH(U$8,J!$A$1:$ZZ$1,0)),""),"")</f>
        <v>13.860609021083654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67"/>
      <c r="M112" s="67"/>
      <c r="N112" s="67"/>
      <c r="O112" s="67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67"/>
      <c r="M113" s="67"/>
      <c r="N113" s="67"/>
      <c r="O113" s="67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67"/>
      <c r="M114" s="67"/>
      <c r="N114" s="67"/>
      <c r="O114" s="67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67"/>
      <c r="M115" s="67"/>
      <c r="N115" s="67"/>
      <c r="O115" s="67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67"/>
      <c r="M116" s="67"/>
      <c r="N116" s="67"/>
      <c r="O116" s="67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67"/>
      <c r="M117" s="67"/>
      <c r="N117" s="67"/>
      <c r="O117" s="67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67"/>
      <c r="M118" s="67"/>
      <c r="N118" s="67"/>
      <c r="O118" s="67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67"/>
      <c r="M119" s="67"/>
      <c r="N119" s="67"/>
      <c r="O119" s="67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67"/>
      <c r="M120" s="67"/>
      <c r="N120" s="67"/>
      <c r="O120" s="67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67"/>
      <c r="M121" s="67"/>
      <c r="N121" s="67"/>
      <c r="O121" s="67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67"/>
      <c r="M122" s="67"/>
      <c r="N122" s="67"/>
      <c r="O122" s="67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67"/>
      <c r="M123" s="67"/>
      <c r="N123" s="67"/>
      <c r="O123" s="67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67"/>
      <c r="M124" s="67"/>
      <c r="N124" s="67"/>
      <c r="O124" s="67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67"/>
      <c r="M125" s="67"/>
      <c r="N125" s="67"/>
      <c r="O125" s="67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67"/>
      <c r="M126" s="67"/>
      <c r="N126" s="67"/>
      <c r="O126" s="67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67"/>
      <c r="M127" s="67"/>
      <c r="N127" s="67"/>
      <c r="O127" s="67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67"/>
      <c r="M128" s="67"/>
      <c r="N128" s="67"/>
      <c r="O128" s="67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67"/>
      <c r="M129" s="67"/>
      <c r="N129" s="67"/>
      <c r="O129" s="67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67"/>
      <c r="M130" s="67"/>
      <c r="N130" s="67"/>
      <c r="O130" s="67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67"/>
      <c r="M131" s="67"/>
      <c r="N131" s="67"/>
      <c r="O131" s="67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67"/>
      <c r="M132" s="67"/>
      <c r="N132" s="67"/>
      <c r="O132" s="67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67"/>
      <c r="M133" s="67"/>
      <c r="N133" s="67"/>
      <c r="O133" s="67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67"/>
      <c r="M134" s="67"/>
      <c r="N134" s="67"/>
      <c r="O134" s="67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67"/>
      <c r="M135" s="67"/>
      <c r="N135" s="67"/>
      <c r="O135" s="67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67"/>
      <c r="M136" s="67"/>
      <c r="N136" s="67"/>
      <c r="O136" s="67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67"/>
      <c r="M137" s="67"/>
      <c r="N137" s="67"/>
      <c r="O137" s="67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67"/>
      <c r="M138" s="67"/>
      <c r="N138" s="67"/>
      <c r="O138" s="67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67"/>
      <c r="M139" s="67"/>
      <c r="N139" s="67"/>
      <c r="O139" s="67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67"/>
      <c r="M140" s="67"/>
      <c r="N140" s="67"/>
      <c r="O140" s="67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67"/>
      <c r="M141" s="67"/>
      <c r="N141" s="67"/>
      <c r="O141" s="67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67"/>
      <c r="M142" s="67"/>
      <c r="N142" s="67"/>
      <c r="O142" s="67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67"/>
      <c r="M143" s="67"/>
      <c r="N143" s="67"/>
      <c r="O143" s="67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67"/>
      <c r="M144" s="67"/>
      <c r="N144" s="67"/>
      <c r="O144" s="67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67"/>
      <c r="M145" s="67"/>
      <c r="N145" s="67"/>
      <c r="O145" s="67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67"/>
      <c r="M146" s="67"/>
      <c r="N146" s="67"/>
      <c r="O146" s="67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67"/>
      <c r="M147" s="67"/>
      <c r="N147" s="67"/>
      <c r="O147" s="67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67"/>
      <c r="M148" s="67"/>
      <c r="N148" s="67"/>
      <c r="O148" s="67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67"/>
      <c r="M149" s="67"/>
      <c r="N149" s="67"/>
      <c r="O149" s="67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67"/>
      <c r="M150" s="67"/>
      <c r="N150" s="67"/>
      <c r="O150" s="67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67"/>
      <c r="M151" s="67"/>
      <c r="N151" s="67"/>
      <c r="O151" s="67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67"/>
      <c r="M152" s="67"/>
      <c r="N152" s="67"/>
      <c r="O152" s="67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67"/>
      <c r="M153" s="67"/>
      <c r="N153" s="67"/>
      <c r="O153" s="67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67"/>
      <c r="M154" s="67"/>
      <c r="N154" s="67"/>
      <c r="O154" s="67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67"/>
      <c r="M155" s="67"/>
      <c r="N155" s="67"/>
      <c r="O155" s="67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67"/>
      <c r="M156" s="67"/>
      <c r="N156" s="67"/>
      <c r="O156" s="67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67"/>
      <c r="M157" s="67"/>
      <c r="N157" s="67"/>
      <c r="O157" s="67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67"/>
      <c r="M158" s="67"/>
      <c r="N158" s="67"/>
      <c r="O158" s="67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67"/>
      <c r="M159" s="67"/>
      <c r="N159" s="67"/>
      <c r="O159" s="67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67"/>
      <c r="M160" s="67"/>
      <c r="N160" s="67"/>
      <c r="O160" s="67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67"/>
      <c r="M161" s="67"/>
      <c r="N161" s="67"/>
      <c r="O161" s="67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67"/>
      <c r="M162" s="67"/>
      <c r="N162" s="67"/>
      <c r="O162" s="67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67"/>
      <c r="M163" s="67"/>
      <c r="N163" s="67"/>
      <c r="O163" s="67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67"/>
      <c r="M164" s="67"/>
      <c r="N164" s="67"/>
      <c r="O164" s="67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67"/>
      <c r="M165" s="67"/>
      <c r="N165" s="67"/>
      <c r="O165" s="67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67"/>
      <c r="M166" s="67"/>
      <c r="N166" s="67"/>
      <c r="O166" s="67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67"/>
      <c r="M167" s="67"/>
      <c r="N167" s="67"/>
      <c r="O167" s="67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67"/>
      <c r="M168" s="67"/>
      <c r="N168" s="67"/>
      <c r="O168" s="67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67"/>
      <c r="M169" s="67"/>
      <c r="N169" s="67"/>
      <c r="O169" s="67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67"/>
      <c r="M170" s="67"/>
      <c r="N170" s="67"/>
      <c r="O170" s="67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67"/>
      <c r="M171" s="67"/>
      <c r="N171" s="67"/>
      <c r="O171" s="67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67"/>
      <c r="M172" s="67"/>
      <c r="N172" s="67"/>
      <c r="O172" s="67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67"/>
      <c r="M173" s="67"/>
      <c r="N173" s="67"/>
      <c r="O173" s="67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67"/>
      <c r="M174" s="67"/>
      <c r="N174" s="67"/>
      <c r="O174" s="67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67"/>
      <c r="M175" s="67"/>
      <c r="N175" s="67"/>
      <c r="O175" s="67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67"/>
      <c r="M176" s="67"/>
      <c r="N176" s="67"/>
      <c r="O176" s="67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67"/>
      <c r="M177" s="67"/>
      <c r="N177" s="67"/>
      <c r="O177" s="67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67"/>
      <c r="M178" s="67"/>
      <c r="N178" s="67"/>
      <c r="O178" s="67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67"/>
      <c r="M179" s="67"/>
      <c r="N179" s="67"/>
      <c r="O179" s="67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67"/>
      <c r="M180" s="67"/>
      <c r="N180" s="67"/>
      <c r="O180" s="67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67"/>
      <c r="M181" s="67"/>
      <c r="N181" s="67"/>
      <c r="O181" s="67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67"/>
      <c r="M182" s="67"/>
      <c r="N182" s="67"/>
      <c r="O182" s="67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67"/>
      <c r="M183" s="67"/>
      <c r="N183" s="67"/>
      <c r="O183" s="67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67"/>
      <c r="M184" s="67"/>
      <c r="N184" s="67"/>
      <c r="O184" s="67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67"/>
      <c r="M185" s="67"/>
      <c r="N185" s="67"/>
      <c r="O185" s="67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67"/>
      <c r="M186" s="67"/>
      <c r="N186" s="67"/>
      <c r="O186" s="67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67"/>
      <c r="M187" s="67"/>
      <c r="N187" s="67"/>
      <c r="O187" s="67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67"/>
      <c r="M188" s="67"/>
      <c r="N188" s="67"/>
      <c r="O188" s="67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67"/>
      <c r="M189" s="67"/>
      <c r="N189" s="67"/>
      <c r="O189" s="67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67"/>
      <c r="M190" s="67"/>
      <c r="N190" s="67"/>
      <c r="O190" s="67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67"/>
      <c r="M191" s="67"/>
      <c r="N191" s="67"/>
      <c r="O191" s="67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67"/>
      <c r="M192" s="67"/>
      <c r="N192" s="67"/>
      <c r="O192" s="67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67"/>
      <c r="M193" s="67"/>
      <c r="N193" s="67"/>
      <c r="O193" s="67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67"/>
      <c r="M194" s="67"/>
      <c r="N194" s="67"/>
      <c r="O194" s="67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67"/>
      <c r="M195" s="67"/>
      <c r="N195" s="67"/>
      <c r="O195" s="67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67"/>
      <c r="M196" s="67"/>
      <c r="N196" s="67"/>
      <c r="O196" s="67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67"/>
      <c r="M197" s="67"/>
      <c r="N197" s="67"/>
      <c r="O197" s="67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67"/>
      <c r="M198" s="67"/>
      <c r="N198" s="67"/>
      <c r="O198" s="67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67"/>
      <c r="M199" s="67"/>
      <c r="N199" s="67"/>
      <c r="O199" s="67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67"/>
      <c r="M200" s="67"/>
      <c r="N200" s="67"/>
      <c r="O200" s="67"/>
      <c r="P200" s="10"/>
      <c r="Q200" s="41"/>
      <c r="R200" s="41"/>
      <c r="S200" s="41"/>
      <c r="T200" s="41"/>
      <c r="U200" s="41"/>
    </row>
  </sheetData>
  <sheetProtection algorithmName="SHA-512" hashValue="rheipNcf9MI5XQ0NWGsEA6QLqoURQcrZBcwsZ4eg66fKxc97+ozqVeaiIKjN6eY0Szy50soyuCGU6SkKYhwDjg==" saltValue="JWZ00DsakorAg5GXciOInw==" spinCount="100000" sheet="1" objects="1" scenarios="1"/>
  <mergeCells count="23">
    <mergeCell ref="I4:I5"/>
    <mergeCell ref="A3:A6"/>
    <mergeCell ref="B3:C3"/>
    <mergeCell ref="E3:E6"/>
    <mergeCell ref="L3:L6"/>
    <mergeCell ref="J4:J5"/>
    <mergeCell ref="B4:B6"/>
    <mergeCell ref="C4:C6"/>
    <mergeCell ref="F4:F6"/>
    <mergeCell ref="G4:G5"/>
    <mergeCell ref="H4:H5"/>
    <mergeCell ref="N6:O6"/>
    <mergeCell ref="N10:O10"/>
    <mergeCell ref="R10:U10"/>
    <mergeCell ref="R3:R6"/>
    <mergeCell ref="S3:S6"/>
    <mergeCell ref="T3:T6"/>
    <mergeCell ref="U3:U6"/>
    <mergeCell ref="M3:O3"/>
    <mergeCell ref="Q3:Q6"/>
    <mergeCell ref="M4:M6"/>
    <mergeCell ref="N4:N5"/>
    <mergeCell ref="O4:O5"/>
  </mergeCells>
  <conditionalFormatting sqref="J3:J111">
    <cfRule type="expression" dxfId="2" priority="2">
      <formula>$J$8=""</formula>
    </cfRule>
  </conditionalFormatting>
  <conditionalFormatting sqref="A61:C150 E61:J150 Q61:U150 L61:O150">
    <cfRule type="expression" dxfId="1" priority="1">
      <formula>A61=""</formula>
    </cfRule>
  </conditionalFormatting>
  <hyperlinks>
    <hyperlink ref="A7" location="Anmerkungen!A1" display="Anmerkung" xr:uid="{ACB094F6-1040-4287-B3DA-CEB734F967FE}"/>
    <hyperlink ref="E7" location="Anmerkungen!A1" display="Anmerkung" xr:uid="{412FC8B3-3C5D-428A-8214-5D4E5F635AB5}"/>
    <hyperlink ref="L7" location="Anmerkungen!A1" display="Anmerkung" xr:uid="{C0C57AA7-040D-489B-9F79-1E0F26D747E9}"/>
    <hyperlink ref="Q7" location="Anmerkungen!A1" display="Anmerkung" xr:uid="{D494DAD2-9632-4D1C-BCA3-A76477E3F586}"/>
    <hyperlink ref="A9" location="Anmerkungen!A4" display="Quellen" xr:uid="{084BA2ED-E838-496E-8EC9-49E578436A03}"/>
    <hyperlink ref="E9" location="Anmerkungen!A4" display="Quellen" xr:uid="{8421E4F9-CAFF-44A9-9AF1-0688FEA41F94}"/>
    <hyperlink ref="L9" location="Anmerkungen!A4" display="Quellen" xr:uid="{E87C593E-230C-44F9-B921-60A825E7A58A}"/>
    <hyperlink ref="Q9" location="Anmerkungen!A4" display="Quellen" xr:uid="{CD1CECB3-7EBC-4A67-82BC-0C717DCF3477}"/>
    <hyperlink ref="I7" location="Anmerkungen!A7" display="Anmerkungen!A7" xr:uid="{46417556-BF2A-43D3-9DF7-77372E7E95A8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Group Box 1">
              <controlPr defaultSize="0" autoFill="0" autoPict="0">
                <anchor moveWithCells="1">
                  <from>
                    <xdr:col>4</xdr:col>
                    <xdr:colOff>571500</xdr:colOff>
                    <xdr:row>0</xdr:row>
                    <xdr:rowOff>0</xdr:rowOff>
                  </from>
                  <to>
                    <xdr:col>8</xdr:col>
                    <xdr:colOff>647700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Label 2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0</xdr:row>
                    <xdr:rowOff>76200</xdr:rowOff>
                  </from>
                  <to>
                    <xdr:col>5</xdr:col>
                    <xdr:colOff>723900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Drop Down 3">
              <controlPr defaultSize="0" autoLine="0" autoPict="0">
                <anchor moveWithCells="1">
                  <from>
                    <xdr:col>5</xdr:col>
                    <xdr:colOff>752475</xdr:colOff>
                    <xdr:row>0</xdr:row>
                    <xdr:rowOff>57150</xdr:rowOff>
                  </from>
                  <to>
                    <xdr:col>8</xdr:col>
                    <xdr:colOff>542925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Group Box 4">
              <controlPr defaultSize="0" autoFill="0" autoPict="0">
                <anchor moveWithCells="1">
                  <from>
                    <xdr:col>16</xdr:col>
                    <xdr:colOff>552450</xdr:colOff>
                    <xdr:row>0</xdr:row>
                    <xdr:rowOff>0</xdr:rowOff>
                  </from>
                  <to>
                    <xdr:col>20</xdr:col>
                    <xdr:colOff>609600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Label 5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0</xdr:row>
                    <xdr:rowOff>76200</xdr:rowOff>
                  </from>
                  <to>
                    <xdr:col>17</xdr:col>
                    <xdr:colOff>657225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Drop Down 6">
              <controlPr defaultSize="0" autoLine="0" autoPict="0">
                <anchor moveWithCells="1">
                  <from>
                    <xdr:col>17</xdr:col>
                    <xdr:colOff>695325</xdr:colOff>
                    <xdr:row>0</xdr:row>
                    <xdr:rowOff>57150</xdr:rowOff>
                  </from>
                  <to>
                    <xdr:col>20</xdr:col>
                    <xdr:colOff>514350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0A2791F-4A73-43E9-A764-5D3CB6F54CDC}">
            <xm:f>$A61&gt;=INDEX(Tabelle1!$D$1:$D$40,Tabelle1!$A$1)</xm:f>
            <x14:dxf>
              <fill>
                <patternFill>
                  <bgColor rgb="FFD9D9D9"/>
                </patternFill>
              </fill>
            </x14:dxf>
          </x14:cfRule>
          <xm:sqref>A61:C150 E61:J150 Q61:U150 L61:O150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C4AD-709A-4875-913E-843593DF2B76}">
  <sheetPr codeName="Tabelle5"/>
  <dimension ref="A1:E64"/>
  <sheetViews>
    <sheetView showGridLines="0" zoomScaleNormal="100" workbookViewId="0"/>
  </sheetViews>
  <sheetFormatPr baseColWidth="10" defaultRowHeight="15"/>
  <cols>
    <col min="1" max="1" width="19.140625" style="32" customWidth="1"/>
    <col min="2" max="2" width="106.7109375" style="32" customWidth="1"/>
    <col min="3" max="16384" width="11.42578125" style="36"/>
  </cols>
  <sheetData>
    <row r="1" spans="1:5" s="27" customFormat="1" ht="30" customHeight="1">
      <c r="A1" s="26" t="s">
        <v>71</v>
      </c>
      <c r="C1" s="28"/>
      <c r="E1" s="29"/>
    </row>
    <row r="2" spans="1:5" s="32" customFormat="1" ht="27" customHeight="1">
      <c r="A2" s="30" t="s">
        <v>75</v>
      </c>
      <c r="B2" s="31" t="s">
        <v>76</v>
      </c>
    </row>
    <row r="3" spans="1:5" s="32" customFormat="1" ht="21" customHeight="1">
      <c r="A3" s="30"/>
    </row>
    <row r="4" spans="1:5" s="32" customFormat="1" ht="21" customHeight="1">
      <c r="A4" s="30" t="s">
        <v>73</v>
      </c>
      <c r="B4" s="30" t="s">
        <v>74</v>
      </c>
    </row>
    <row r="5" spans="1:5" s="32" customFormat="1" ht="21" customHeight="1">
      <c r="A5" s="30"/>
    </row>
    <row r="6" spans="1:5" s="32" customFormat="1" ht="21" customHeight="1">
      <c r="A6" s="30" t="s">
        <v>121</v>
      </c>
    </row>
    <row r="7" spans="1:5" s="32" customFormat="1" ht="15" customHeight="1">
      <c r="A7" s="69">
        <v>1</v>
      </c>
      <c r="B7" s="31" t="s">
        <v>120</v>
      </c>
    </row>
    <row r="8" spans="1:5" s="32" customFormat="1" ht="14.45" customHeight="1">
      <c r="A8" s="33"/>
    </row>
    <row r="9" spans="1:5" s="32" customFormat="1" ht="14.45" customHeight="1">
      <c r="A9" s="33"/>
    </row>
    <row r="10" spans="1:5" s="32" customFormat="1" ht="14.45" customHeight="1">
      <c r="A10" s="33"/>
    </row>
    <row r="11" spans="1:5" s="32" customFormat="1" ht="14.45" customHeight="1">
      <c r="A11" s="33"/>
      <c r="B11" s="34"/>
    </row>
    <row r="12" spans="1:5" s="32" customFormat="1" ht="14.45" customHeight="1">
      <c r="A12" s="33"/>
      <c r="B12" s="34"/>
    </row>
    <row r="13" spans="1:5" s="32" customFormat="1" ht="14.45" customHeight="1">
      <c r="A13" s="33"/>
      <c r="B13" s="34"/>
    </row>
    <row r="14" spans="1:5" s="32" customFormat="1" ht="14.45" customHeight="1">
      <c r="A14" s="33"/>
    </row>
    <row r="15" spans="1:5" s="32" customFormat="1" ht="14.45" customHeight="1">
      <c r="A15" s="33"/>
      <c r="B15" s="35"/>
    </row>
    <row r="16" spans="1:5" s="32" customFormat="1" ht="14.45" customHeight="1">
      <c r="A16" s="33"/>
    </row>
    <row r="17" spans="1:2" s="32" customFormat="1" ht="14.45" customHeight="1">
      <c r="A17" s="33"/>
      <c r="B17" s="35"/>
    </row>
    <row r="18" spans="1:2" s="32" customFormat="1" ht="14.45" customHeight="1">
      <c r="A18" s="33"/>
    </row>
    <row r="19" spans="1:2" s="32" customFormat="1" ht="14.45" customHeight="1">
      <c r="A19" s="33"/>
    </row>
    <row r="20" spans="1:2" s="32" customFormat="1" ht="15" customHeight="1">
      <c r="A20" s="33"/>
    </row>
    <row r="21" spans="1:2">
      <c r="A21" s="33"/>
    </row>
    <row r="22" spans="1:2">
      <c r="A22" s="33"/>
    </row>
    <row r="23" spans="1:2">
      <c r="A23" s="33"/>
    </row>
    <row r="24" spans="1:2">
      <c r="A24" s="33"/>
    </row>
    <row r="43" spans="2:2" ht="15.75">
      <c r="B43" s="37"/>
    </row>
    <row r="53" spans="1:2">
      <c r="B53" s="34"/>
    </row>
    <row r="55" spans="1:2" ht="15.75">
      <c r="B55" s="38"/>
    </row>
    <row r="57" spans="1:2">
      <c r="A57" s="39"/>
    </row>
    <row r="58" spans="1:2" ht="15.75">
      <c r="B58" s="38"/>
    </row>
    <row r="64" spans="1:2">
      <c r="B64" s="40"/>
    </row>
  </sheetData>
  <sheetProtection algorithmName="SHA-512" hashValue="jkh+K4oMZXZuCP9U/U8wzbbEDIW+TbBPvXl9AGU2qAC9j1GQzVNFDDCeuvJ8X2c25eXwvtyUBvtQ/QEmzL1MYw==" saltValue="ii1MWPeNQrHQtorJYM/uXg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D905A-4B51-4560-9A90-7AAE702F7896}">
  <sheetPr codeName="Tabelle6"/>
  <dimension ref="A1:D2"/>
  <sheetViews>
    <sheetView workbookViewId="0">
      <selection activeCell="A3" sqref="A3"/>
    </sheetView>
  </sheetViews>
  <sheetFormatPr baseColWidth="10" defaultRowHeight="15"/>
  <cols>
    <col min="2" max="2" width="20" bestFit="1" customWidth="1"/>
  </cols>
  <sheetData>
    <row r="1" spans="1:4">
      <c r="A1">
        <v>1</v>
      </c>
      <c r="B1" s="25" t="s">
        <v>69</v>
      </c>
      <c r="C1" s="25" t="s">
        <v>70</v>
      </c>
      <c r="D1">
        <v>2023</v>
      </c>
    </row>
    <row r="2" spans="1:4">
      <c r="A2" t="str">
        <f>INDEX($C$1:$C$20,A1)</f>
        <v>J23</v>
      </c>
      <c r="B2" t="s">
        <v>79</v>
      </c>
      <c r="C2" t="s">
        <v>80</v>
      </c>
      <c r="D2">
        <v>2024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9486-4EC9-4137-BD1D-FF91BC0A835E}">
  <sheetPr codeName="Tabelle7"/>
  <dimension ref="A1:CD103"/>
  <sheetViews>
    <sheetView topLeftCell="X1" workbookViewId="0">
      <selection activeCell="AF24" sqref="AF24"/>
    </sheetView>
  </sheetViews>
  <sheetFormatPr baseColWidth="10" defaultRowHeight="15"/>
  <cols>
    <col min="1" max="1" width="8.140625" bestFit="1" customWidth="1"/>
    <col min="2" max="2" width="20.28515625" bestFit="1" customWidth="1"/>
    <col min="3" max="3" width="20.140625" customWidth="1"/>
    <col min="4" max="4" width="21" bestFit="1" customWidth="1"/>
    <col min="5" max="5" width="21.140625" bestFit="1" customWidth="1"/>
    <col min="6" max="6" width="25.5703125" customWidth="1"/>
    <col min="7" max="7" width="29.5703125" customWidth="1"/>
    <col min="8" max="8" width="27.140625" customWidth="1"/>
    <col min="9" max="9" width="27.5703125" customWidth="1"/>
    <col min="10" max="10" width="26.5703125" bestFit="1" customWidth="1"/>
    <col min="11" max="11" width="32.140625" bestFit="1" customWidth="1"/>
    <col min="12" max="12" width="24.28515625" customWidth="1"/>
    <col min="13" max="13" width="24.7109375" bestFit="1" customWidth="1"/>
    <col min="14" max="14" width="14" style="17" customWidth="1"/>
    <col min="15" max="15" width="23.140625" style="17" customWidth="1"/>
    <col min="16" max="16" width="20.28515625" bestFit="1" customWidth="1"/>
    <col min="17" max="17" width="20.140625" customWidth="1"/>
    <col min="18" max="18" width="21" bestFit="1" customWidth="1"/>
    <col min="19" max="19" width="21.140625" bestFit="1" customWidth="1"/>
    <col min="20" max="20" width="25.5703125" customWidth="1"/>
    <col min="21" max="21" width="29.5703125" customWidth="1"/>
    <col min="22" max="22" width="27.140625" customWidth="1"/>
    <col min="23" max="23" width="27.5703125" customWidth="1"/>
    <col min="24" max="24" width="26.5703125" bestFit="1" customWidth="1"/>
    <col min="25" max="25" width="32.140625" bestFit="1" customWidth="1"/>
    <col min="26" max="26" width="24.28515625" customWidth="1"/>
    <col min="27" max="27" width="24.7109375" bestFit="1" customWidth="1"/>
    <col min="28" max="28" width="14" customWidth="1"/>
    <col min="29" max="29" width="20.140625" customWidth="1"/>
    <col min="30" max="30" width="20.28515625" style="18" bestFit="1" customWidth="1"/>
    <col min="31" max="31" width="20.140625" style="18" customWidth="1"/>
    <col min="32" max="32" width="21" bestFit="1" customWidth="1"/>
    <col min="33" max="33" width="21.140625" bestFit="1" customWidth="1"/>
    <col min="34" max="34" width="25.5703125" customWidth="1"/>
    <col min="35" max="35" width="29.5703125" customWidth="1"/>
    <col min="36" max="36" width="27.140625" customWidth="1"/>
    <col min="37" max="37" width="27.5703125" customWidth="1"/>
    <col min="38" max="38" width="26.5703125" bestFit="1" customWidth="1"/>
    <col min="39" max="39" width="32.140625" bestFit="1" customWidth="1"/>
    <col min="40" max="40" width="24.28515625" customWidth="1"/>
    <col min="41" max="41" width="24.7109375" style="18" bestFit="1" customWidth="1"/>
    <col min="42" max="42" width="14" customWidth="1"/>
    <col min="43" max="43" width="23.140625" customWidth="1"/>
  </cols>
  <sheetData>
    <row r="1" spans="1:82">
      <c r="A1" s="15"/>
      <c r="B1" s="1" t="s">
        <v>9</v>
      </c>
      <c r="C1" s="1" t="s">
        <v>10</v>
      </c>
      <c r="D1" s="1" t="s">
        <v>11</v>
      </c>
      <c r="E1" s="1" t="s">
        <v>12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14</v>
      </c>
      <c r="M1" s="1" t="s">
        <v>15</v>
      </c>
      <c r="N1" s="2" t="s">
        <v>16</v>
      </c>
      <c r="O1" s="2" t="s">
        <v>17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2" t="s">
        <v>43</v>
      </c>
      <c r="AC1" s="2" t="s">
        <v>44</v>
      </c>
      <c r="AD1" s="1" t="s">
        <v>45</v>
      </c>
      <c r="AE1" s="1" t="s">
        <v>46</v>
      </c>
      <c r="AF1" s="1" t="s">
        <v>47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2" t="s">
        <v>57</v>
      </c>
      <c r="AQ1" s="2" t="s">
        <v>58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106</v>
      </c>
      <c r="BR1" t="s">
        <v>107</v>
      </c>
      <c r="BS1" t="s">
        <v>108</v>
      </c>
      <c r="BT1" t="s">
        <v>109</v>
      </c>
      <c r="BU1" t="s">
        <v>110</v>
      </c>
      <c r="BV1" t="s">
        <v>111</v>
      </c>
      <c r="BW1" t="s">
        <v>112</v>
      </c>
      <c r="BX1" t="s">
        <v>113</v>
      </c>
      <c r="BY1" t="s">
        <v>114</v>
      </c>
      <c r="BZ1" t="s">
        <v>115</v>
      </c>
      <c r="CA1" t="s">
        <v>116</v>
      </c>
      <c r="CB1" t="s">
        <v>117</v>
      </c>
      <c r="CC1" t="s">
        <v>118</v>
      </c>
      <c r="CD1" t="s">
        <v>119</v>
      </c>
    </row>
    <row r="2" spans="1:82">
      <c r="A2" s="16">
        <v>1970</v>
      </c>
      <c r="B2" s="19">
        <v>1292.4095455984252</v>
      </c>
      <c r="C2" s="19">
        <v>16.554606390220769</v>
      </c>
      <c r="D2" s="19">
        <v>-2.4806769388931205</v>
      </c>
      <c r="E2" s="19"/>
      <c r="F2" s="19"/>
      <c r="G2" s="19"/>
      <c r="H2" s="19"/>
      <c r="I2" s="19"/>
      <c r="J2" s="19">
        <v>0.81927375180463546</v>
      </c>
      <c r="K2" s="19">
        <v>-3.2999506906977558</v>
      </c>
      <c r="L2" s="20">
        <v>0.79265181116779937</v>
      </c>
      <c r="M2" s="20">
        <v>59.013819415068646</v>
      </c>
      <c r="N2" s="21"/>
      <c r="O2" s="21"/>
      <c r="P2" s="19">
        <v>1288.5163506340809</v>
      </c>
      <c r="Q2" s="19">
        <v>16.504738056723379</v>
      </c>
      <c r="R2" s="19">
        <v>-2.849406021615946</v>
      </c>
      <c r="S2" s="19"/>
      <c r="T2" s="19"/>
      <c r="U2" s="19"/>
      <c r="V2" s="19"/>
      <c r="W2" s="19"/>
      <c r="X2" s="19">
        <v>0.58356877492105597</v>
      </c>
      <c r="Y2" s="19">
        <v>-3.4329747965370019</v>
      </c>
      <c r="Z2" s="20">
        <v>0.72875778320794338</v>
      </c>
      <c r="AA2" s="20">
        <v>58.841800151603508</v>
      </c>
      <c r="AB2" s="21"/>
      <c r="AC2" s="21"/>
      <c r="AD2" s="19">
        <v>1295.9458014527854</v>
      </c>
      <c r="AE2" s="19">
        <v>16.599902654058667</v>
      </c>
      <c r="AF2" s="19">
        <v>-2.0668305574306522</v>
      </c>
      <c r="AG2" s="19"/>
      <c r="AH2" s="19"/>
      <c r="AI2" s="19"/>
      <c r="AJ2" s="19"/>
      <c r="AK2" s="19"/>
      <c r="AL2" s="19">
        <v>1.0865582679779064</v>
      </c>
      <c r="AM2" s="19">
        <v>-3.1533888254085585</v>
      </c>
      <c r="AN2" s="20">
        <v>0.87450796697222133</v>
      </c>
      <c r="AO2" s="20">
        <v>59.170050488588629</v>
      </c>
      <c r="AP2" s="21"/>
      <c r="AQ2" s="21"/>
      <c r="AR2" s="53">
        <v>1276.6600000000001</v>
      </c>
      <c r="AS2" s="53">
        <v>16.350000000000001</v>
      </c>
      <c r="AT2" s="53">
        <v>-1.25</v>
      </c>
      <c r="AU2" s="53"/>
      <c r="AV2" s="53"/>
      <c r="AW2" s="53"/>
      <c r="AX2" s="53"/>
      <c r="AY2" s="53">
        <v>0.65</v>
      </c>
      <c r="AZ2" s="53">
        <v>-1.9</v>
      </c>
      <c r="BA2" s="21">
        <v>0.8</v>
      </c>
      <c r="BB2" s="21">
        <v>59.1</v>
      </c>
      <c r="BC2" s="21"/>
      <c r="BD2" s="21"/>
      <c r="BE2" s="53">
        <v>1272.4000000000001</v>
      </c>
      <c r="BF2" s="53">
        <v>16.3</v>
      </c>
      <c r="BG2" s="53">
        <v>-1.58</v>
      </c>
      <c r="BH2" s="53"/>
      <c r="BI2" s="53"/>
      <c r="BJ2" s="53"/>
      <c r="BK2" s="53"/>
      <c r="BL2" s="53">
        <v>0.39</v>
      </c>
      <c r="BM2" s="53">
        <v>-2.1</v>
      </c>
      <c r="BN2" s="21">
        <v>0.7</v>
      </c>
      <c r="BO2" s="21">
        <v>58.9</v>
      </c>
      <c r="BP2" s="21"/>
      <c r="BQ2" s="21"/>
      <c r="BR2" s="53">
        <v>1280.8</v>
      </c>
      <c r="BS2" s="53">
        <v>16.41</v>
      </c>
      <c r="BT2" s="53">
        <v>-0.92</v>
      </c>
      <c r="BU2" s="53"/>
      <c r="BV2" s="53"/>
      <c r="BW2" s="53"/>
      <c r="BX2" s="53"/>
      <c r="BY2" s="53">
        <v>0.92</v>
      </c>
      <c r="BZ2" s="53">
        <v>-1.7</v>
      </c>
      <c r="CA2" s="21">
        <v>0.9</v>
      </c>
      <c r="CB2" s="21">
        <v>59.2</v>
      </c>
      <c r="CC2" s="21"/>
      <c r="CD2" s="21"/>
    </row>
    <row r="3" spans="1:82">
      <c r="A3" s="16">
        <v>1971</v>
      </c>
      <c r="B3" s="19">
        <v>1335.7173611579578</v>
      </c>
      <c r="C3" s="19">
        <v>17.003334264530228</v>
      </c>
      <c r="D3" s="19">
        <v>-2.706563083199649</v>
      </c>
      <c r="E3" s="19">
        <v>3.2946758516127366</v>
      </c>
      <c r="F3" s="19">
        <v>1.9107055876603565</v>
      </c>
      <c r="G3" s="19">
        <v>-0.26840855389339369</v>
      </c>
      <c r="H3" s="19">
        <v>0.55461013807070181</v>
      </c>
      <c r="I3" s="19">
        <v>1.0977686797750721</v>
      </c>
      <c r="J3" s="19">
        <v>-1.2174246944619455E-2</v>
      </c>
      <c r="K3" s="19">
        <v>-2.6943888362550297</v>
      </c>
      <c r="L3" s="20">
        <v>0.87309724880595474</v>
      </c>
      <c r="M3" s="20">
        <v>58.952898689554154</v>
      </c>
      <c r="N3" s="21"/>
      <c r="O3" s="21"/>
      <c r="P3" s="19">
        <v>1329.2094570651338</v>
      </c>
      <c r="Q3" s="19">
        <v>16.920490339707793</v>
      </c>
      <c r="R3" s="19">
        <v>-3.2484957127431544</v>
      </c>
      <c r="S3" s="19">
        <v>2.9469063532779511</v>
      </c>
      <c r="T3" s="19">
        <v>1.9065385609794783</v>
      </c>
      <c r="U3" s="19">
        <v>-0.48149627721936422</v>
      </c>
      <c r="V3" s="19">
        <v>0.55461013807070181</v>
      </c>
      <c r="W3" s="19">
        <v>0.96725393144713512</v>
      </c>
      <c r="X3" s="19">
        <v>-0.31451354671848009</v>
      </c>
      <c r="Y3" s="19">
        <v>-2.9339821660246743</v>
      </c>
      <c r="Z3" s="20">
        <v>0.7870053282923164</v>
      </c>
      <c r="AA3" s="20">
        <v>58.647602975485569</v>
      </c>
      <c r="AB3" s="21"/>
      <c r="AC3" s="21"/>
      <c r="AD3" s="19">
        <v>1341.1211509573225</v>
      </c>
      <c r="AE3" s="19">
        <v>17.072123101843982</v>
      </c>
      <c r="AF3" s="19">
        <v>-2.0326756046326069</v>
      </c>
      <c r="AG3" s="19">
        <v>3.6009767516942128</v>
      </c>
      <c r="AH3" s="19">
        <v>1.9146060436142203</v>
      </c>
      <c r="AI3" s="19">
        <v>-8.8045779911372177E-2</v>
      </c>
      <c r="AJ3" s="19">
        <v>0.55461013807070181</v>
      </c>
      <c r="AK3" s="19">
        <v>1.2198063499206626</v>
      </c>
      <c r="AL3" s="19">
        <v>0.39854204157732054</v>
      </c>
      <c r="AM3" s="19">
        <v>-2.4312176462099275</v>
      </c>
      <c r="AN3" s="20">
        <v>0.97423595677444286</v>
      </c>
      <c r="AO3" s="20">
        <v>59.164959733056854</v>
      </c>
      <c r="AP3" s="21"/>
      <c r="AQ3" s="21"/>
      <c r="AR3" s="53">
        <v>1322.03</v>
      </c>
      <c r="AS3" s="53">
        <v>16.829999999999998</v>
      </c>
      <c r="AT3" s="53">
        <v>-1.66</v>
      </c>
      <c r="AU3" s="53">
        <v>3.49</v>
      </c>
      <c r="AV3" s="53">
        <v>1.88</v>
      </c>
      <c r="AW3" s="53">
        <v>-0.28000000000000003</v>
      </c>
      <c r="AX3" s="53">
        <v>1.89</v>
      </c>
      <c r="AY3" s="53">
        <v>0</v>
      </c>
      <c r="AZ3" s="53">
        <v>-1.67</v>
      </c>
      <c r="BA3" s="21">
        <v>0.9</v>
      </c>
      <c r="BB3" s="21">
        <v>59</v>
      </c>
      <c r="BC3" s="21"/>
      <c r="BD3" s="21"/>
      <c r="BE3" s="53">
        <v>1314.98</v>
      </c>
      <c r="BF3" s="53">
        <v>16.739999999999998</v>
      </c>
      <c r="BG3" s="53">
        <v>-2.13</v>
      </c>
      <c r="BH3" s="53">
        <v>3.17</v>
      </c>
      <c r="BI3" s="53">
        <v>1.88</v>
      </c>
      <c r="BJ3" s="53">
        <v>-0.49</v>
      </c>
      <c r="BK3" s="53">
        <v>1.65</v>
      </c>
      <c r="BL3" s="53">
        <v>-0.35</v>
      </c>
      <c r="BM3" s="53">
        <v>-1.96</v>
      </c>
      <c r="BN3" s="21">
        <v>0.8</v>
      </c>
      <c r="BO3" s="21">
        <v>58.7</v>
      </c>
      <c r="BP3" s="21"/>
      <c r="BQ3" s="21"/>
      <c r="BR3" s="53">
        <v>1328.27</v>
      </c>
      <c r="BS3" s="53">
        <v>16.91</v>
      </c>
      <c r="BT3" s="53">
        <v>-1.1299999999999999</v>
      </c>
      <c r="BU3" s="53">
        <v>3.78</v>
      </c>
      <c r="BV3" s="53">
        <v>1.89</v>
      </c>
      <c r="BW3" s="53">
        <v>-0.08</v>
      </c>
      <c r="BX3" s="53">
        <v>2.09</v>
      </c>
      <c r="BY3" s="53">
        <v>0.41</v>
      </c>
      <c r="BZ3" s="53">
        <v>-1.33</v>
      </c>
      <c r="CA3" s="21">
        <v>1</v>
      </c>
      <c r="CB3" s="21">
        <v>59.3</v>
      </c>
      <c r="CC3" s="21"/>
      <c r="CD3" s="21"/>
    </row>
    <row r="4" spans="1:82">
      <c r="A4" s="16">
        <v>1972</v>
      </c>
      <c r="B4" s="19">
        <v>1376.2748113863991</v>
      </c>
      <c r="C4" s="19">
        <v>17.460829375095244</v>
      </c>
      <c r="D4" s="19">
        <v>-1.4928922444477899</v>
      </c>
      <c r="E4" s="19">
        <v>2.9910362572094495</v>
      </c>
      <c r="F4" s="19">
        <v>1.8392473721560292</v>
      </c>
      <c r="G4" s="19">
        <v>-0.48119094231830561</v>
      </c>
      <c r="H4" s="19">
        <v>0.53628906903536078</v>
      </c>
      <c r="I4" s="19">
        <v>1.096690758336365</v>
      </c>
      <c r="J4" s="19">
        <v>-7.7753636963239503E-2</v>
      </c>
      <c r="K4" s="19">
        <v>-1.4151386074845504</v>
      </c>
      <c r="L4" s="20">
        <v>1.0136954197390342</v>
      </c>
      <c r="M4" s="20">
        <v>58.910554035642363</v>
      </c>
      <c r="N4" s="21"/>
      <c r="O4" s="21"/>
      <c r="P4" s="19">
        <v>1368.8352528273429</v>
      </c>
      <c r="Q4" s="19">
        <v>17.366443528932116</v>
      </c>
      <c r="R4" s="19">
        <v>-2.1035969719526206</v>
      </c>
      <c r="S4" s="19">
        <v>2.6974066157413201</v>
      </c>
      <c r="T4" s="19">
        <v>1.8374755556558149</v>
      </c>
      <c r="U4" s="19">
        <v>-0.65185106319127251</v>
      </c>
      <c r="V4" s="19">
        <v>0.53628906903536078</v>
      </c>
      <c r="W4" s="19">
        <v>0.97549305424141719</v>
      </c>
      <c r="X4" s="19">
        <v>-0.34525080542619829</v>
      </c>
      <c r="Y4" s="19">
        <v>-1.7583461665264224</v>
      </c>
      <c r="Z4" s="20">
        <v>0.90648024030010144</v>
      </c>
      <c r="AA4" s="20">
        <v>58.612033691555311</v>
      </c>
      <c r="AB4" s="21"/>
      <c r="AC4" s="21"/>
      <c r="AD4" s="19">
        <v>1382.5482238827969</v>
      </c>
      <c r="AE4" s="19">
        <v>17.540420300027488</v>
      </c>
      <c r="AF4" s="19">
        <v>-0.73869852929423785</v>
      </c>
      <c r="AG4" s="19">
        <v>3.290961663822392</v>
      </c>
      <c r="AH4" s="19">
        <v>1.8410798733164209</v>
      </c>
      <c r="AI4" s="19">
        <v>-0.30532588392948107</v>
      </c>
      <c r="AJ4" s="19">
        <v>0.53628906903536078</v>
      </c>
      <c r="AK4" s="19">
        <v>1.2189186054000913</v>
      </c>
      <c r="AL4" s="19">
        <v>0.31944478982335306</v>
      </c>
      <c r="AM4" s="19">
        <v>-1.0581433191175909</v>
      </c>
      <c r="AN4" s="20">
        <v>1.1421564819668351</v>
      </c>
      <c r="AO4" s="20">
        <v>59.093153442608291</v>
      </c>
      <c r="AP4" s="21"/>
      <c r="AQ4" s="21"/>
      <c r="AR4" s="53">
        <v>1366.59</v>
      </c>
      <c r="AS4" s="53">
        <v>17.34</v>
      </c>
      <c r="AT4" s="53">
        <v>-0.77</v>
      </c>
      <c r="AU4" s="53">
        <v>3.31</v>
      </c>
      <c r="AV4" s="53">
        <v>1.82</v>
      </c>
      <c r="AW4" s="53">
        <v>-0.48</v>
      </c>
      <c r="AX4" s="53">
        <v>1.96</v>
      </c>
      <c r="AY4" s="53">
        <v>-0.08</v>
      </c>
      <c r="AZ4" s="53">
        <v>-0.7</v>
      </c>
      <c r="BA4" s="21">
        <v>1</v>
      </c>
      <c r="BB4" s="21">
        <v>59</v>
      </c>
      <c r="BC4" s="21"/>
      <c r="BD4" s="21"/>
      <c r="BE4" s="53">
        <v>1358.95</v>
      </c>
      <c r="BF4" s="53">
        <v>17.239999999999998</v>
      </c>
      <c r="BG4" s="53">
        <v>-1.3</v>
      </c>
      <c r="BH4" s="53">
        <v>3.04</v>
      </c>
      <c r="BI4" s="53">
        <v>1.82</v>
      </c>
      <c r="BJ4" s="53">
        <v>-0.65</v>
      </c>
      <c r="BK4" s="53">
        <v>1.75</v>
      </c>
      <c r="BL4" s="53">
        <v>-0.4</v>
      </c>
      <c r="BM4" s="53">
        <v>-1.1000000000000001</v>
      </c>
      <c r="BN4" s="21">
        <v>0.9</v>
      </c>
      <c r="BO4" s="21">
        <v>58.7</v>
      </c>
      <c r="BP4" s="21"/>
      <c r="BQ4" s="21"/>
      <c r="BR4" s="53">
        <v>1373.89</v>
      </c>
      <c r="BS4" s="53">
        <v>17.43</v>
      </c>
      <c r="BT4" s="53">
        <v>-0.21</v>
      </c>
      <c r="BU4" s="53">
        <v>3.64</v>
      </c>
      <c r="BV4" s="53">
        <v>1.83</v>
      </c>
      <c r="BW4" s="53">
        <v>-0.3</v>
      </c>
      <c r="BX4" s="53">
        <v>2.23</v>
      </c>
      <c r="BY4" s="53">
        <v>0.31</v>
      </c>
      <c r="BZ4" s="53">
        <v>-0.31</v>
      </c>
      <c r="CA4" s="21">
        <v>1.1000000000000001</v>
      </c>
      <c r="CB4" s="21">
        <v>59.2</v>
      </c>
      <c r="CC4" s="21"/>
      <c r="CD4" s="21"/>
    </row>
    <row r="5" spans="1:82">
      <c r="A5" s="16">
        <v>1973</v>
      </c>
      <c r="B5" s="19">
        <v>1416.5075143236086</v>
      </c>
      <c r="C5" s="19">
        <v>17.9185374898167</v>
      </c>
      <c r="D5" s="19">
        <v>0.30342602258137141</v>
      </c>
      <c r="E5" s="19">
        <v>2.8844798896339019</v>
      </c>
      <c r="F5" s="19">
        <v>1.7179027912342484</v>
      </c>
      <c r="G5" s="19">
        <v>-0.44963910081216457</v>
      </c>
      <c r="H5" s="19">
        <v>0.52034399999997816</v>
      </c>
      <c r="I5" s="19">
        <v>1.0958721992118399</v>
      </c>
      <c r="J5" s="19">
        <v>9.6471603473540668E-2</v>
      </c>
      <c r="K5" s="19">
        <v>0.20695441910783074</v>
      </c>
      <c r="L5" s="20">
        <v>1.1928964529161494</v>
      </c>
      <c r="M5" s="20">
        <v>58.943373359353359</v>
      </c>
      <c r="N5" s="21"/>
      <c r="O5" s="21"/>
      <c r="P5" s="19">
        <v>1408.6642692151734</v>
      </c>
      <c r="Q5" s="19">
        <v>17.819322003773607</v>
      </c>
      <c r="R5" s="19">
        <v>-0.40397860768763794</v>
      </c>
      <c r="S5" s="19">
        <v>2.5362978196342629</v>
      </c>
      <c r="T5" s="19">
        <v>1.7169953895079215</v>
      </c>
      <c r="U5" s="19">
        <v>-0.67451003151169719</v>
      </c>
      <c r="V5" s="19">
        <v>0.52034399999997816</v>
      </c>
      <c r="W5" s="19">
        <v>0.97346846163806044</v>
      </c>
      <c r="X5" s="19">
        <v>-0.15521011231491405</v>
      </c>
      <c r="Y5" s="19">
        <v>-0.24876849537272389</v>
      </c>
      <c r="Z5" s="20">
        <v>1.0368195720873601</v>
      </c>
      <c r="AA5" s="20">
        <v>58.736645688653631</v>
      </c>
      <c r="AB5" s="21"/>
      <c r="AC5" s="21"/>
      <c r="AD5" s="19">
        <v>1423.8125834053612</v>
      </c>
      <c r="AE5" s="19">
        <v>18.010945156478172</v>
      </c>
      <c r="AF5" s="19">
        <v>1.0507777249203711</v>
      </c>
      <c r="AG5" s="19">
        <v>3.2585859478226684</v>
      </c>
      <c r="AH5" s="19">
        <v>1.7188192474567761</v>
      </c>
      <c r="AI5" s="19">
        <v>-0.20657401838085951</v>
      </c>
      <c r="AJ5" s="19">
        <v>0.52034399999997816</v>
      </c>
      <c r="AK5" s="19">
        <v>1.2259967187467735</v>
      </c>
      <c r="AL5" s="19">
        <v>0.40748324448164008</v>
      </c>
      <c r="AM5" s="19">
        <v>0.64329448043873105</v>
      </c>
      <c r="AN5" s="20">
        <v>1.409929388682335</v>
      </c>
      <c r="AO5" s="20">
        <v>59.037813603529642</v>
      </c>
      <c r="AP5" s="21"/>
      <c r="AQ5" s="21"/>
      <c r="AR5" s="53">
        <v>1411.04</v>
      </c>
      <c r="AS5" s="53">
        <v>17.850000000000001</v>
      </c>
      <c r="AT5" s="53">
        <v>0.7</v>
      </c>
      <c r="AU5" s="53">
        <v>3.2</v>
      </c>
      <c r="AV5" s="53">
        <v>1.71</v>
      </c>
      <c r="AW5" s="53">
        <v>-0.43</v>
      </c>
      <c r="AX5" s="53">
        <v>1.92</v>
      </c>
      <c r="AY5" s="53">
        <v>0.11</v>
      </c>
      <c r="AZ5" s="53">
        <v>0.56999999999999995</v>
      </c>
      <c r="BA5" s="21">
        <v>1.1000000000000001</v>
      </c>
      <c r="BB5" s="21">
        <v>59</v>
      </c>
      <c r="BC5" s="21"/>
      <c r="BD5" s="21"/>
      <c r="BE5" s="53">
        <v>1403.41</v>
      </c>
      <c r="BF5" s="53">
        <v>17.75</v>
      </c>
      <c r="BG5" s="53">
        <v>0.18</v>
      </c>
      <c r="BH5" s="53">
        <v>2.9</v>
      </c>
      <c r="BI5" s="53">
        <v>1.71</v>
      </c>
      <c r="BJ5" s="53">
        <v>-0.66</v>
      </c>
      <c r="BK5" s="53">
        <v>1.72</v>
      </c>
      <c r="BL5" s="53">
        <v>-0.16</v>
      </c>
      <c r="BM5" s="53">
        <v>0.15</v>
      </c>
      <c r="BN5" s="21">
        <v>1</v>
      </c>
      <c r="BO5" s="21">
        <v>58.7</v>
      </c>
      <c r="BP5" s="21"/>
      <c r="BQ5" s="21"/>
      <c r="BR5" s="53">
        <v>1418.34</v>
      </c>
      <c r="BS5" s="53">
        <v>17.940000000000001</v>
      </c>
      <c r="BT5" s="53">
        <v>1.24</v>
      </c>
      <c r="BU5" s="53">
        <v>3.5</v>
      </c>
      <c r="BV5" s="53">
        <v>1.71</v>
      </c>
      <c r="BW5" s="53">
        <v>-0.2</v>
      </c>
      <c r="BX5" s="53">
        <v>2.12</v>
      </c>
      <c r="BY5" s="53">
        <v>0.48</v>
      </c>
      <c r="BZ5" s="53">
        <v>0.99</v>
      </c>
      <c r="CA5" s="21">
        <v>1.3</v>
      </c>
      <c r="CB5" s="21">
        <v>59.1</v>
      </c>
      <c r="CC5" s="21"/>
      <c r="CD5" s="21"/>
    </row>
    <row r="6" spans="1:82">
      <c r="A6" s="16">
        <v>1974</v>
      </c>
      <c r="B6" s="19">
        <v>1445.8555354133848</v>
      </c>
      <c r="C6" s="19">
        <v>18.329292208992111</v>
      </c>
      <c r="D6" s="19">
        <v>-0.85216481404915734</v>
      </c>
      <c r="E6" s="19">
        <v>2.0510142375240497</v>
      </c>
      <c r="F6" s="19">
        <v>1.5066734001676103</v>
      </c>
      <c r="G6" s="19">
        <v>-1.0550621376311051</v>
      </c>
      <c r="H6" s="19">
        <v>0.50677493096465653</v>
      </c>
      <c r="I6" s="19">
        <v>1.0926280440228879</v>
      </c>
      <c r="J6" s="19">
        <v>-0.60183984723948591</v>
      </c>
      <c r="K6" s="19">
        <v>-0.25032496680967142</v>
      </c>
      <c r="L6" s="20">
        <v>1.5056733181323325</v>
      </c>
      <c r="M6" s="20">
        <v>58.814663600542751</v>
      </c>
      <c r="N6" s="21"/>
      <c r="O6" s="21"/>
      <c r="P6" s="19">
        <v>1437.0554538842212</v>
      </c>
      <c r="Q6" s="19">
        <v>18.21773247023517</v>
      </c>
      <c r="R6" s="19">
        <v>-1.7226754233877508</v>
      </c>
      <c r="S6" s="19">
        <v>1.7206292386725093</v>
      </c>
      <c r="T6" s="19">
        <v>1.5056917245893375</v>
      </c>
      <c r="U6" s="19">
        <v>-1.2539444598444431</v>
      </c>
      <c r="V6" s="19">
        <v>0.50677493096465653</v>
      </c>
      <c r="W6" s="19">
        <v>0.96210704296295835</v>
      </c>
      <c r="X6" s="19">
        <v>-0.89033721103111885</v>
      </c>
      <c r="Y6" s="19">
        <v>-0.83233821235663186</v>
      </c>
      <c r="Z6" s="20">
        <v>1.2149174250912007</v>
      </c>
      <c r="AA6" s="20">
        <v>58.702108803521689</v>
      </c>
      <c r="AB6" s="21"/>
      <c r="AC6" s="21"/>
      <c r="AD6" s="19">
        <v>1454.8913994468917</v>
      </c>
      <c r="AE6" s="19">
        <v>18.443840992168791</v>
      </c>
      <c r="AF6" s="19">
        <v>-4.9253968434678219E-2</v>
      </c>
      <c r="AG6" s="19">
        <v>2.4138162464796902</v>
      </c>
      <c r="AH6" s="19">
        <v>1.5075062802173373</v>
      </c>
      <c r="AI6" s="19">
        <v>-0.83695378365459372</v>
      </c>
      <c r="AJ6" s="19">
        <v>0.50677493096465653</v>
      </c>
      <c r="AK6" s="19">
        <v>1.23648881895229</v>
      </c>
      <c r="AL6" s="19">
        <v>-0.31310133169729681</v>
      </c>
      <c r="AM6" s="19">
        <v>0.26384736326261859</v>
      </c>
      <c r="AN6" s="20">
        <v>1.7735586278938085</v>
      </c>
      <c r="AO6" s="20">
        <v>58.874211458382611</v>
      </c>
      <c r="AP6" s="21"/>
      <c r="AQ6" s="21"/>
      <c r="AR6" s="53">
        <v>1443.76</v>
      </c>
      <c r="AS6" s="53">
        <v>18.3</v>
      </c>
      <c r="AT6" s="53">
        <v>-0.7</v>
      </c>
      <c r="AU6" s="53">
        <v>2.2999999999999998</v>
      </c>
      <c r="AV6" s="53">
        <v>1.5</v>
      </c>
      <c r="AW6" s="53">
        <v>-1.06</v>
      </c>
      <c r="AX6" s="53">
        <v>1.86</v>
      </c>
      <c r="AY6" s="53">
        <v>-0.69</v>
      </c>
      <c r="AZ6" s="53">
        <v>-0.01</v>
      </c>
      <c r="BA6" s="21">
        <v>1.4</v>
      </c>
      <c r="BB6" s="21">
        <v>58.8</v>
      </c>
      <c r="BC6" s="21"/>
      <c r="BD6" s="21"/>
      <c r="BE6" s="53">
        <v>1436.16</v>
      </c>
      <c r="BF6" s="53">
        <v>18.21</v>
      </c>
      <c r="BG6" s="53">
        <v>-1.23</v>
      </c>
      <c r="BH6" s="53">
        <v>1.99</v>
      </c>
      <c r="BI6" s="53">
        <v>1.5</v>
      </c>
      <c r="BJ6" s="53">
        <v>-1.28</v>
      </c>
      <c r="BK6" s="53">
        <v>1.64</v>
      </c>
      <c r="BL6" s="53">
        <v>-0.98</v>
      </c>
      <c r="BM6" s="53">
        <v>-0.46</v>
      </c>
      <c r="BN6" s="21">
        <v>1.2</v>
      </c>
      <c r="BO6" s="21">
        <v>58.6</v>
      </c>
      <c r="BP6" s="21"/>
      <c r="BQ6" s="21"/>
      <c r="BR6" s="53">
        <v>1451.39</v>
      </c>
      <c r="BS6" s="53">
        <v>18.399999999999999</v>
      </c>
      <c r="BT6" s="53">
        <v>-0.18</v>
      </c>
      <c r="BU6" s="53">
        <v>2.6</v>
      </c>
      <c r="BV6" s="53">
        <v>1.5</v>
      </c>
      <c r="BW6" s="53">
        <v>-0.84</v>
      </c>
      <c r="BX6" s="53">
        <v>2.06</v>
      </c>
      <c r="BY6" s="53">
        <v>-0.38</v>
      </c>
      <c r="BZ6" s="53">
        <v>0.41</v>
      </c>
      <c r="CA6" s="21">
        <v>1.7</v>
      </c>
      <c r="CB6" s="21">
        <v>58.9</v>
      </c>
      <c r="CC6" s="21"/>
      <c r="CD6" s="21"/>
    </row>
    <row r="7" spans="1:82">
      <c r="A7" s="16">
        <v>1975</v>
      </c>
      <c r="B7" s="19">
        <v>1471.3393018052063</v>
      </c>
      <c r="C7" s="19">
        <v>18.751566727256492</v>
      </c>
      <c r="D7" s="19">
        <v>-3.44776194990231</v>
      </c>
      <c r="E7" s="19">
        <v>1.7490904050739968</v>
      </c>
      <c r="F7" s="19">
        <v>1.2937194765778628</v>
      </c>
      <c r="G7" s="19">
        <v>-1.1365764399312912</v>
      </c>
      <c r="H7" s="19">
        <v>0.49558186192932269</v>
      </c>
      <c r="I7" s="19">
        <v>1.0963655064981026</v>
      </c>
      <c r="J7" s="19">
        <v>-1.8163545921767033</v>
      </c>
      <c r="K7" s="19">
        <v>-1.6314073577256067</v>
      </c>
      <c r="L7" s="20">
        <v>1.8318181671389868</v>
      </c>
      <c r="M7" s="20">
        <v>58.694727289362994</v>
      </c>
      <c r="N7" s="21"/>
      <c r="O7" s="21"/>
      <c r="P7" s="19">
        <v>1461.2112315051406</v>
      </c>
      <c r="Q7" s="19">
        <v>18.622488964012476</v>
      </c>
      <c r="R7" s="19">
        <v>-4.4848341052122453</v>
      </c>
      <c r="S7" s="19">
        <v>1.4168776916825783</v>
      </c>
      <c r="T7" s="19">
        <v>1.2921800577418845</v>
      </c>
      <c r="U7" s="19">
        <v>-1.3262509958580528</v>
      </c>
      <c r="V7" s="19">
        <v>0.49558186192932269</v>
      </c>
      <c r="W7" s="19">
        <v>0.95536676786942398</v>
      </c>
      <c r="X7" s="19">
        <v>-2.1445132689495994</v>
      </c>
      <c r="Y7" s="19">
        <v>-2.340320836262646</v>
      </c>
      <c r="Z7" s="20">
        <v>1.4139390959925227</v>
      </c>
      <c r="AA7" s="20">
        <v>58.629831340156066</v>
      </c>
      <c r="AB7" s="21"/>
      <c r="AC7" s="21"/>
      <c r="AD7" s="19">
        <v>1482.347552058377</v>
      </c>
      <c r="AE7" s="19">
        <v>18.891861993562099</v>
      </c>
      <c r="AF7" s="19">
        <v>-2.5325600524529328</v>
      </c>
      <c r="AG7" s="19">
        <v>2.1011323913685502</v>
      </c>
      <c r="AH7" s="19">
        <v>1.2951295131255951</v>
      </c>
      <c r="AI7" s="19">
        <v>-0.93547816178389565</v>
      </c>
      <c r="AJ7" s="19">
        <v>0.49558186192932269</v>
      </c>
      <c r="AK7" s="19">
        <v>1.2458991780975281</v>
      </c>
      <c r="AL7" s="19">
        <v>-1.515237098268442</v>
      </c>
      <c r="AM7" s="19">
        <v>-1.017322954184491</v>
      </c>
      <c r="AN7" s="20">
        <v>2.1862638670949388</v>
      </c>
      <c r="AO7" s="20">
        <v>58.783758477795992</v>
      </c>
      <c r="AP7" s="21"/>
      <c r="AQ7" s="21"/>
      <c r="AR7" s="53">
        <v>1473.27</v>
      </c>
      <c r="AS7" s="53">
        <v>18.78</v>
      </c>
      <c r="AT7" s="53">
        <v>-3.58</v>
      </c>
      <c r="AU7" s="53">
        <v>2.02</v>
      </c>
      <c r="AV7" s="53">
        <v>1.29</v>
      </c>
      <c r="AW7" s="53">
        <v>-1.1599999999999999</v>
      </c>
      <c r="AX7" s="53">
        <v>1.89</v>
      </c>
      <c r="AY7" s="53">
        <v>-1.83</v>
      </c>
      <c r="AZ7" s="53">
        <v>-1.74</v>
      </c>
      <c r="BA7" s="21">
        <v>1.6</v>
      </c>
      <c r="BB7" s="21">
        <v>58.6</v>
      </c>
      <c r="BC7" s="21"/>
      <c r="BD7" s="21"/>
      <c r="BE7" s="53">
        <v>1465.21</v>
      </c>
      <c r="BF7" s="53">
        <v>18.670000000000002</v>
      </c>
      <c r="BG7" s="53">
        <v>-4.0999999999999996</v>
      </c>
      <c r="BH7" s="53">
        <v>1.73</v>
      </c>
      <c r="BI7" s="53">
        <v>1.29</v>
      </c>
      <c r="BJ7" s="53">
        <v>-1.36</v>
      </c>
      <c r="BK7" s="53">
        <v>1.68</v>
      </c>
      <c r="BL7" s="53">
        <v>-2.13</v>
      </c>
      <c r="BM7" s="53">
        <v>-2.1800000000000002</v>
      </c>
      <c r="BN7" s="21">
        <v>1.3</v>
      </c>
      <c r="BO7" s="21">
        <v>58.6</v>
      </c>
      <c r="BP7" s="21"/>
      <c r="BQ7" s="21"/>
      <c r="BR7" s="53">
        <v>1481.13</v>
      </c>
      <c r="BS7" s="53">
        <v>18.88</v>
      </c>
      <c r="BT7" s="53">
        <v>-3.03</v>
      </c>
      <c r="BU7" s="53">
        <v>2.3199999999999998</v>
      </c>
      <c r="BV7" s="53">
        <v>1.29</v>
      </c>
      <c r="BW7" s="53">
        <v>-0.94</v>
      </c>
      <c r="BX7" s="53">
        <v>2.09</v>
      </c>
      <c r="BY7" s="53">
        <v>-1.53</v>
      </c>
      <c r="BZ7" s="53">
        <v>-1.3</v>
      </c>
      <c r="CA7" s="21">
        <v>2</v>
      </c>
      <c r="CB7" s="21">
        <v>58.7</v>
      </c>
      <c r="CC7" s="21"/>
      <c r="CD7" s="21"/>
    </row>
    <row r="8" spans="1:82">
      <c r="A8" s="16">
        <v>1976</v>
      </c>
      <c r="B8" s="19">
        <v>1501.9352913941777</v>
      </c>
      <c r="C8" s="19">
        <v>19.204117072039455</v>
      </c>
      <c r="D8" s="19">
        <v>-0.69383345268897512</v>
      </c>
      <c r="E8" s="19">
        <v>2.0620650058589813</v>
      </c>
      <c r="F8" s="19">
        <v>1.2225866413316537</v>
      </c>
      <c r="G8" s="19">
        <v>-0.74863428329263582</v>
      </c>
      <c r="H8" s="19">
        <v>0.48805300670101737</v>
      </c>
      <c r="I8" s="19">
        <v>1.1000596411189463</v>
      </c>
      <c r="J8" s="19">
        <v>-0.82762213563893039</v>
      </c>
      <c r="K8" s="19">
        <v>0.13378868294995527</v>
      </c>
      <c r="L8" s="20">
        <v>2.1214010510053409</v>
      </c>
      <c r="M8" s="20">
        <v>58.704732406597834</v>
      </c>
      <c r="N8" s="21"/>
      <c r="O8" s="21"/>
      <c r="P8" s="19">
        <v>1489.887147443646</v>
      </c>
      <c r="Q8" s="19">
        <v>19.050066515898635</v>
      </c>
      <c r="R8" s="19">
        <v>-1.9088904002742983</v>
      </c>
      <c r="S8" s="19">
        <v>1.7200331322639038</v>
      </c>
      <c r="T8" s="19">
        <v>1.2210585222021375</v>
      </c>
      <c r="U8" s="19">
        <v>-0.94449568025147468</v>
      </c>
      <c r="V8" s="19">
        <v>0.48805300670101737</v>
      </c>
      <c r="W8" s="19">
        <v>0.95541728361222344</v>
      </c>
      <c r="X8" s="19">
        <v>-1.2039584531342475</v>
      </c>
      <c r="Y8" s="19">
        <v>-0.70493194714005081</v>
      </c>
      <c r="Z8" s="20">
        <v>1.6150078246679485</v>
      </c>
      <c r="AA8" s="20">
        <v>58.62182863637895</v>
      </c>
      <c r="AB8" s="21"/>
      <c r="AC8" s="21"/>
      <c r="AD8" s="19">
        <v>1515.241120731305</v>
      </c>
      <c r="AE8" s="19">
        <v>19.374248705402689</v>
      </c>
      <c r="AF8" s="19">
        <v>0.38071579314740756</v>
      </c>
      <c r="AG8" s="19">
        <v>2.4090489246804836</v>
      </c>
      <c r="AH8" s="19">
        <v>1.2240251880034398</v>
      </c>
      <c r="AI8" s="19">
        <v>-0.55349658850652272</v>
      </c>
      <c r="AJ8" s="19">
        <v>0.48805300670101737</v>
      </c>
      <c r="AK8" s="19">
        <v>1.2504673184825492</v>
      </c>
      <c r="AL8" s="19">
        <v>-0.49022941149335064</v>
      </c>
      <c r="AM8" s="19">
        <v>0.8709452046407582</v>
      </c>
      <c r="AN8" s="20">
        <v>2.560923929737863</v>
      </c>
      <c r="AO8" s="20">
        <v>58.859373467659736</v>
      </c>
      <c r="AP8" s="21"/>
      <c r="AQ8" s="21"/>
      <c r="AR8" s="53">
        <v>1508.57</v>
      </c>
      <c r="AS8" s="53">
        <v>19.29</v>
      </c>
      <c r="AT8" s="53">
        <v>-1.1399999999999999</v>
      </c>
      <c r="AU8" s="53">
        <v>2.36</v>
      </c>
      <c r="AV8" s="53">
        <v>1.22</v>
      </c>
      <c r="AW8" s="53">
        <v>-0.77</v>
      </c>
      <c r="AX8" s="53">
        <v>1.91</v>
      </c>
      <c r="AY8" s="53">
        <v>-0.66</v>
      </c>
      <c r="AZ8" s="53">
        <v>-0.48</v>
      </c>
      <c r="BA8" s="21">
        <v>1.9</v>
      </c>
      <c r="BB8" s="21">
        <v>58.6</v>
      </c>
      <c r="BC8" s="21"/>
      <c r="BD8" s="21"/>
      <c r="BE8" s="53">
        <v>1499.44</v>
      </c>
      <c r="BF8" s="53">
        <v>19.170000000000002</v>
      </c>
      <c r="BG8" s="53">
        <v>-1.73</v>
      </c>
      <c r="BH8" s="53">
        <v>2.06</v>
      </c>
      <c r="BI8" s="53">
        <v>1.22</v>
      </c>
      <c r="BJ8" s="53">
        <v>-0.96</v>
      </c>
      <c r="BK8" s="53">
        <v>1.69</v>
      </c>
      <c r="BL8" s="53">
        <v>-0.98</v>
      </c>
      <c r="BM8" s="53">
        <v>-0.98</v>
      </c>
      <c r="BN8" s="21">
        <v>1.5</v>
      </c>
      <c r="BO8" s="21">
        <v>58.5</v>
      </c>
      <c r="BP8" s="21"/>
      <c r="BQ8" s="21"/>
      <c r="BR8" s="53">
        <v>1517.67</v>
      </c>
      <c r="BS8" s="53">
        <v>19.41</v>
      </c>
      <c r="BT8" s="53">
        <v>-0.53</v>
      </c>
      <c r="BU8" s="53">
        <v>2.7</v>
      </c>
      <c r="BV8" s="53">
        <v>1.22</v>
      </c>
      <c r="BW8" s="53">
        <v>-0.57999999999999996</v>
      </c>
      <c r="BX8" s="53">
        <v>2.19</v>
      </c>
      <c r="BY8" s="53">
        <v>-0.33</v>
      </c>
      <c r="BZ8" s="53">
        <v>0</v>
      </c>
      <c r="CA8" s="21">
        <v>2.2999999999999998</v>
      </c>
      <c r="CB8" s="21">
        <v>58.8</v>
      </c>
      <c r="CC8" s="21"/>
      <c r="CD8" s="21"/>
    </row>
    <row r="9" spans="1:82">
      <c r="A9" s="16">
        <v>1977</v>
      </c>
      <c r="B9" s="19">
        <v>1537.2518114681766</v>
      </c>
      <c r="C9" s="19">
        <v>19.680450183550967</v>
      </c>
      <c r="D9" s="19">
        <v>0.27376536868101431</v>
      </c>
      <c r="E9" s="19">
        <v>2.3293087048237942</v>
      </c>
      <c r="F9" s="19">
        <v>1.2278881834830475</v>
      </c>
      <c r="G9" s="19">
        <v>-0.48703547772447109</v>
      </c>
      <c r="H9" s="19">
        <v>0.48934122050809492</v>
      </c>
      <c r="I9" s="19">
        <v>1.0991147785571229</v>
      </c>
      <c r="J9" s="19">
        <v>-0.71931521607123494</v>
      </c>
      <c r="K9" s="19">
        <v>0.99308058475224925</v>
      </c>
      <c r="L9" s="20">
        <v>2.3412650052647854</v>
      </c>
      <c r="M9" s="20">
        <v>58.756647548354749</v>
      </c>
      <c r="N9" s="21"/>
      <c r="O9" s="21"/>
      <c r="P9" s="19">
        <v>1522.8063086791519</v>
      </c>
      <c r="Q9" s="19">
        <v>19.49551366508674</v>
      </c>
      <c r="R9" s="19">
        <v>-1.1228380668169382</v>
      </c>
      <c r="S9" s="19">
        <v>1.9694209495403718</v>
      </c>
      <c r="T9" s="19">
        <v>1.2266434117371403</v>
      </c>
      <c r="U9" s="19">
        <v>-0.69780095064763914</v>
      </c>
      <c r="V9" s="19">
        <v>0.48934122050809492</v>
      </c>
      <c r="W9" s="19">
        <v>0.95123726794277563</v>
      </c>
      <c r="X9" s="19">
        <v>-1.1368256171162603</v>
      </c>
      <c r="Y9" s="19">
        <v>1.3987550299322039E-2</v>
      </c>
      <c r="Z9" s="20">
        <v>1.7765190775986046</v>
      </c>
      <c r="AA9" s="20">
        <v>58.664379036733663</v>
      </c>
      <c r="AB9" s="21"/>
      <c r="AC9" s="21"/>
      <c r="AD9" s="19">
        <v>1553.162718839475</v>
      </c>
      <c r="AE9" s="19">
        <v>19.884147338148477</v>
      </c>
      <c r="AF9" s="19">
        <v>1.5737006929315887</v>
      </c>
      <c r="AG9" s="19">
        <v>2.6725623406698205</v>
      </c>
      <c r="AH9" s="19">
        <v>1.2290730703391803</v>
      </c>
      <c r="AI9" s="19">
        <v>-0.29615956397136511</v>
      </c>
      <c r="AJ9" s="19">
        <v>0.48934122050809492</v>
      </c>
      <c r="AK9" s="19">
        <v>1.2503076137939104</v>
      </c>
      <c r="AL9" s="19">
        <v>-0.27858031529760352</v>
      </c>
      <c r="AM9" s="19">
        <v>1.8522810082291923</v>
      </c>
      <c r="AN9" s="20">
        <v>2.9489229435184616</v>
      </c>
      <c r="AO9" s="20">
        <v>58.956881591654032</v>
      </c>
      <c r="AP9" s="21"/>
      <c r="AQ9" s="21"/>
      <c r="AR9" s="53">
        <v>1549.01</v>
      </c>
      <c r="AS9" s="53">
        <v>19.829999999999998</v>
      </c>
      <c r="AT9" s="53">
        <v>-0.49</v>
      </c>
      <c r="AU9" s="53">
        <v>2.62</v>
      </c>
      <c r="AV9" s="53">
        <v>1.22</v>
      </c>
      <c r="AW9" s="53">
        <v>-0.47</v>
      </c>
      <c r="AX9" s="53">
        <v>1.88</v>
      </c>
      <c r="AY9" s="53">
        <v>-0.48</v>
      </c>
      <c r="AZ9" s="53">
        <v>-0.03</v>
      </c>
      <c r="BA9" s="21">
        <v>2.1</v>
      </c>
      <c r="BB9" s="21">
        <v>58.7</v>
      </c>
      <c r="BC9" s="21"/>
      <c r="BD9" s="21"/>
      <c r="BE9" s="53">
        <v>1538.41</v>
      </c>
      <c r="BF9" s="53">
        <v>19.7</v>
      </c>
      <c r="BG9" s="53">
        <v>-1.04</v>
      </c>
      <c r="BH9" s="53">
        <v>2.3199999999999998</v>
      </c>
      <c r="BI9" s="53">
        <v>1.22</v>
      </c>
      <c r="BJ9" s="53">
        <v>-0.65</v>
      </c>
      <c r="BK9" s="53">
        <v>1.63</v>
      </c>
      <c r="BL9" s="53">
        <v>-0.85</v>
      </c>
      <c r="BM9" s="53">
        <v>-0.4</v>
      </c>
      <c r="BN9" s="21">
        <v>1.6</v>
      </c>
      <c r="BO9" s="21">
        <v>58.6</v>
      </c>
      <c r="BP9" s="21"/>
      <c r="BQ9" s="21"/>
      <c r="BR9" s="53">
        <v>1557.57</v>
      </c>
      <c r="BS9" s="53">
        <v>19.940000000000001</v>
      </c>
      <c r="BT9" s="53">
        <v>0.19</v>
      </c>
      <c r="BU9" s="53">
        <v>2.92</v>
      </c>
      <c r="BV9" s="53">
        <v>1.22</v>
      </c>
      <c r="BW9" s="53">
        <v>-0.28999999999999998</v>
      </c>
      <c r="BX9" s="53">
        <v>2.11</v>
      </c>
      <c r="BY9" s="53">
        <v>-0.1</v>
      </c>
      <c r="BZ9" s="53">
        <v>0.55000000000000004</v>
      </c>
      <c r="CA9" s="21">
        <v>2.6</v>
      </c>
      <c r="CB9" s="21">
        <v>58.9</v>
      </c>
      <c r="CC9" s="21"/>
      <c r="CD9" s="21"/>
    </row>
    <row r="10" spans="1:82">
      <c r="A10" s="16">
        <v>1978</v>
      </c>
      <c r="B10" s="19">
        <v>1577.1167381700361</v>
      </c>
      <c r="C10" s="19">
        <v>20.200529895737322</v>
      </c>
      <c r="D10" s="19">
        <v>0.68910291924184486</v>
      </c>
      <c r="E10" s="19">
        <v>2.5560647037441644</v>
      </c>
      <c r="F10" s="19">
        <v>1.2420015796684911</v>
      </c>
      <c r="G10" s="19">
        <v>-0.28461261708158192</v>
      </c>
      <c r="H10" s="19">
        <v>0.50073471715757434</v>
      </c>
      <c r="I10" s="19">
        <v>1.097941023999681</v>
      </c>
      <c r="J10" s="19">
        <v>-0.43754906155358475</v>
      </c>
      <c r="K10" s="19">
        <v>1.1266519807954296</v>
      </c>
      <c r="L10" s="20">
        <v>2.5780193293084022</v>
      </c>
      <c r="M10" s="20">
        <v>58.889859442476947</v>
      </c>
      <c r="N10" s="21"/>
      <c r="O10" s="21"/>
      <c r="P10" s="19">
        <v>1559.974928609126</v>
      </c>
      <c r="Q10" s="19">
        <v>19.980968700220505</v>
      </c>
      <c r="R10" s="19">
        <v>-0.90797905473361307</v>
      </c>
      <c r="S10" s="19">
        <v>2.1963365009957592</v>
      </c>
      <c r="T10" s="19">
        <v>1.2407916189844728</v>
      </c>
      <c r="U10" s="19">
        <v>-0.49593897474634246</v>
      </c>
      <c r="V10" s="19">
        <v>0.50073471715757434</v>
      </c>
      <c r="W10" s="19">
        <v>0.95074913960005469</v>
      </c>
      <c r="X10" s="19">
        <v>-0.92202003804686683</v>
      </c>
      <c r="Y10" s="19">
        <v>1.4040983313253728E-2</v>
      </c>
      <c r="Z10" s="20">
        <v>1.9310933028575414</v>
      </c>
      <c r="AA10" s="20">
        <v>58.784223056512985</v>
      </c>
      <c r="AB10" s="21"/>
      <c r="AC10" s="21"/>
      <c r="AD10" s="19">
        <v>1595.5914035006822</v>
      </c>
      <c r="AE10" s="19">
        <v>20.437162999865365</v>
      </c>
      <c r="AF10" s="19">
        <v>2.2554808124579169</v>
      </c>
      <c r="AG10" s="19">
        <v>2.9148182012634263</v>
      </c>
      <c r="AH10" s="19">
        <v>1.2432013787012879</v>
      </c>
      <c r="AI10" s="19">
        <v>-6.5620245754621789E-2</v>
      </c>
      <c r="AJ10" s="19">
        <v>0.50073471715757434</v>
      </c>
      <c r="AK10" s="19">
        <v>1.2365023511591859</v>
      </c>
      <c r="AL10" s="19">
        <v>0.13813619099461413</v>
      </c>
      <c r="AM10" s="19">
        <v>2.1173446214633027</v>
      </c>
      <c r="AN10" s="20">
        <v>3.3794330709931848</v>
      </c>
      <c r="AO10" s="20">
        <v>59.108674710273988</v>
      </c>
      <c r="AP10" s="21"/>
      <c r="AQ10" s="21"/>
      <c r="AR10" s="53">
        <v>1591.42</v>
      </c>
      <c r="AS10" s="53">
        <v>20.38</v>
      </c>
      <c r="AT10" s="53">
        <v>-0.23</v>
      </c>
      <c r="AU10" s="53">
        <v>2.7</v>
      </c>
      <c r="AV10" s="53">
        <v>1.24</v>
      </c>
      <c r="AW10" s="53">
        <v>-0.24</v>
      </c>
      <c r="AX10" s="53">
        <v>1.71</v>
      </c>
      <c r="AY10" s="53">
        <v>-0.2</v>
      </c>
      <c r="AZ10" s="53">
        <v>-0.03</v>
      </c>
      <c r="BA10" s="21">
        <v>2.2999999999999998</v>
      </c>
      <c r="BB10" s="21">
        <v>58.8</v>
      </c>
      <c r="BC10" s="21"/>
      <c r="BD10" s="21"/>
      <c r="BE10" s="53">
        <v>1580.46</v>
      </c>
      <c r="BF10" s="53">
        <v>20.239999999999998</v>
      </c>
      <c r="BG10" s="53">
        <v>-0.79</v>
      </c>
      <c r="BH10" s="53">
        <v>2.42</v>
      </c>
      <c r="BI10" s="53">
        <v>1.23</v>
      </c>
      <c r="BJ10" s="53">
        <v>-0.43</v>
      </c>
      <c r="BK10" s="53">
        <v>1.5</v>
      </c>
      <c r="BL10" s="53">
        <v>-0.65</v>
      </c>
      <c r="BM10" s="53">
        <v>-0.37</v>
      </c>
      <c r="BN10" s="21">
        <v>1.8</v>
      </c>
      <c r="BO10" s="21">
        <v>58.7</v>
      </c>
      <c r="BP10" s="21"/>
      <c r="BQ10" s="21"/>
      <c r="BR10" s="53">
        <v>1600.45</v>
      </c>
      <c r="BS10" s="53">
        <v>20.5</v>
      </c>
      <c r="BT10" s="53">
        <v>0.46</v>
      </c>
      <c r="BU10" s="53">
        <v>2.98</v>
      </c>
      <c r="BV10" s="53">
        <v>1.24</v>
      </c>
      <c r="BW10" s="53">
        <v>-0.05</v>
      </c>
      <c r="BX10" s="53">
        <v>1.91</v>
      </c>
      <c r="BY10" s="53">
        <v>0.26</v>
      </c>
      <c r="BZ10" s="53">
        <v>0.48</v>
      </c>
      <c r="CA10" s="21">
        <v>2.9</v>
      </c>
      <c r="CB10" s="21">
        <v>59</v>
      </c>
      <c r="CC10" s="21"/>
      <c r="CD10" s="21"/>
    </row>
    <row r="11" spans="1:82">
      <c r="A11" s="16">
        <v>1979</v>
      </c>
      <c r="B11" s="19">
        <v>1621.5821527713897</v>
      </c>
      <c r="C11" s="19">
        <v>20.741739108201692</v>
      </c>
      <c r="D11" s="19">
        <v>1.9995858727950704</v>
      </c>
      <c r="E11" s="19">
        <v>2.7806496461070478</v>
      </c>
      <c r="F11" s="19">
        <v>1.2675120471544385</v>
      </c>
      <c r="G11" s="19">
        <v>-0.10605066484776671</v>
      </c>
      <c r="H11" s="19">
        <v>0.52223349664951391</v>
      </c>
      <c r="I11" s="19">
        <v>1.0969547671508622</v>
      </c>
      <c r="J11" s="19">
        <v>0.37995999647238382</v>
      </c>
      <c r="K11" s="19">
        <v>1.6196258763226865</v>
      </c>
      <c r="L11" s="20">
        <v>2.8945175236348062</v>
      </c>
      <c r="M11" s="20">
        <v>59.07813088877829</v>
      </c>
      <c r="N11" s="21"/>
      <c r="O11" s="21"/>
      <c r="P11" s="19">
        <v>1601.5244479203843</v>
      </c>
      <c r="Q11" s="19">
        <v>20.485179993748048</v>
      </c>
      <c r="R11" s="19">
        <v>0.19125243959739022</v>
      </c>
      <c r="S11" s="19">
        <v>2.41057788220244</v>
      </c>
      <c r="T11" s="19">
        <v>1.2661239626841156</v>
      </c>
      <c r="U11" s="19">
        <v>-0.32809856666335646</v>
      </c>
      <c r="V11" s="19">
        <v>0.52223349664951391</v>
      </c>
      <c r="W11" s="19">
        <v>0.95031898953216676</v>
      </c>
      <c r="X11" s="19">
        <v>-0.20969278524682852</v>
      </c>
      <c r="Y11" s="19">
        <v>0.40094522484421874</v>
      </c>
      <c r="Z11" s="20">
        <v>2.1093475318381651</v>
      </c>
      <c r="AA11" s="20">
        <v>58.922242738506128</v>
      </c>
      <c r="AB11" s="21"/>
      <c r="AC11" s="21"/>
      <c r="AD11" s="19">
        <v>1642.5032098114259</v>
      </c>
      <c r="AE11" s="19">
        <v>21.009341404052449</v>
      </c>
      <c r="AF11" s="19">
        <v>3.8287618382881186</v>
      </c>
      <c r="AG11" s="19">
        <v>3.1372814722256379</v>
      </c>
      <c r="AH11" s="19">
        <v>1.2689005931338126</v>
      </c>
      <c r="AI11" s="19">
        <v>0.121637876239098</v>
      </c>
      <c r="AJ11" s="19">
        <v>0.52223349664951391</v>
      </c>
      <c r="AK11" s="19">
        <v>1.2245095062032136</v>
      </c>
      <c r="AL11" s="19">
        <v>1.080156000967881</v>
      </c>
      <c r="AM11" s="19">
        <v>2.7486058373202376</v>
      </c>
      <c r="AN11" s="20">
        <v>3.837271359515932</v>
      </c>
      <c r="AO11" s="20">
        <v>59.305272897340913</v>
      </c>
      <c r="AP11" s="21"/>
      <c r="AQ11" s="21"/>
      <c r="AR11" s="53">
        <v>1639.37</v>
      </c>
      <c r="AS11" s="53">
        <v>20.97</v>
      </c>
      <c r="AT11" s="53">
        <v>0.87</v>
      </c>
      <c r="AU11" s="53">
        <v>2.97</v>
      </c>
      <c r="AV11" s="53">
        <v>1.26</v>
      </c>
      <c r="AW11" s="53">
        <v>-0.03</v>
      </c>
      <c r="AX11" s="53">
        <v>1.73</v>
      </c>
      <c r="AY11" s="53">
        <v>0.46</v>
      </c>
      <c r="AZ11" s="53">
        <v>0.41</v>
      </c>
      <c r="BA11" s="21">
        <v>2.6</v>
      </c>
      <c r="BB11" s="21">
        <v>59</v>
      </c>
      <c r="BC11" s="21"/>
      <c r="BD11" s="21"/>
      <c r="BE11" s="53">
        <v>1625.94</v>
      </c>
      <c r="BF11" s="53">
        <v>20.8</v>
      </c>
      <c r="BG11" s="53">
        <v>0.19</v>
      </c>
      <c r="BH11" s="53">
        <v>2.65</v>
      </c>
      <c r="BI11" s="53">
        <v>1.26</v>
      </c>
      <c r="BJ11" s="53">
        <v>-0.23</v>
      </c>
      <c r="BK11" s="53">
        <v>1.49</v>
      </c>
      <c r="BL11" s="53">
        <v>-0.06</v>
      </c>
      <c r="BM11" s="53">
        <v>-0.03</v>
      </c>
      <c r="BN11" s="21">
        <v>1.9</v>
      </c>
      <c r="BO11" s="21">
        <v>58.9</v>
      </c>
      <c r="BP11" s="21"/>
      <c r="BQ11" s="21"/>
      <c r="BR11" s="53">
        <v>1650.59</v>
      </c>
      <c r="BS11" s="53">
        <v>21.11</v>
      </c>
      <c r="BT11" s="53">
        <v>1.7</v>
      </c>
      <c r="BU11" s="53">
        <v>3.28</v>
      </c>
      <c r="BV11" s="53">
        <v>1.26</v>
      </c>
      <c r="BW11" s="53">
        <v>0.17</v>
      </c>
      <c r="BX11" s="53">
        <v>1.97</v>
      </c>
      <c r="BY11" s="53">
        <v>0.99</v>
      </c>
      <c r="BZ11" s="53">
        <v>1.03</v>
      </c>
      <c r="CA11" s="21">
        <v>3.3</v>
      </c>
      <c r="CB11" s="21">
        <v>59.3</v>
      </c>
      <c r="CC11" s="21"/>
      <c r="CD11" s="21"/>
    </row>
    <row r="12" spans="1:82">
      <c r="A12" s="16">
        <v>1980</v>
      </c>
      <c r="B12" s="19">
        <v>1668.1636653894075</v>
      </c>
      <c r="C12" s="19">
        <v>21.278279003440129</v>
      </c>
      <c r="D12" s="19">
        <v>0.58553396476665054</v>
      </c>
      <c r="E12" s="19">
        <v>2.8353053146488643</v>
      </c>
      <c r="F12" s="19">
        <v>1.2701229845414512</v>
      </c>
      <c r="G12" s="19">
        <v>-8.697655435962362E-2</v>
      </c>
      <c r="H12" s="19">
        <v>0.55383755898378206</v>
      </c>
      <c r="I12" s="19">
        <v>1.0983213254832549</v>
      </c>
      <c r="J12" s="19">
        <v>0.77491570695204015</v>
      </c>
      <c r="K12" s="19">
        <v>-0.18938174218538961</v>
      </c>
      <c r="L12" s="20">
        <v>3.2806736504214227</v>
      </c>
      <c r="M12" s="20">
        <v>59.354896715091513</v>
      </c>
      <c r="N12" s="21"/>
      <c r="O12" s="21"/>
      <c r="P12" s="19">
        <v>1645.5857658302511</v>
      </c>
      <c r="Q12" s="19">
        <v>20.990286370523485</v>
      </c>
      <c r="R12" s="19">
        <v>-1.3960259120541552</v>
      </c>
      <c r="S12" s="19">
        <v>2.4393673509263745</v>
      </c>
      <c r="T12" s="19">
        <v>1.2686505038237827</v>
      </c>
      <c r="U12" s="19">
        <v>-0.34082766670649678</v>
      </c>
      <c r="V12" s="19">
        <v>0.55383755898378206</v>
      </c>
      <c r="W12" s="19">
        <v>0.95770695482530643</v>
      </c>
      <c r="X12" s="19">
        <v>8.2753080396985007E-2</v>
      </c>
      <c r="Y12" s="19">
        <v>-1.4787789924511401</v>
      </c>
      <c r="Z12" s="20">
        <v>2.3452856768710326</v>
      </c>
      <c r="AA12" s="20">
        <v>59.096151419194328</v>
      </c>
      <c r="AB12" s="21"/>
      <c r="AC12" s="21"/>
      <c r="AD12" s="19">
        <v>1691.2630548079242</v>
      </c>
      <c r="AE12" s="19">
        <v>21.572923505687793</v>
      </c>
      <c r="AF12" s="19">
        <v>2.6560947624863154</v>
      </c>
      <c r="AG12" s="19">
        <v>3.1858940440317518</v>
      </c>
      <c r="AH12" s="19">
        <v>1.271628486166714</v>
      </c>
      <c r="AI12" s="19">
        <v>0.14042884642895589</v>
      </c>
      <c r="AJ12" s="19">
        <v>0.55383755898378206</v>
      </c>
      <c r="AK12" s="19">
        <v>1.2199991524523</v>
      </c>
      <c r="AL12" s="19">
        <v>1.5638950084822454</v>
      </c>
      <c r="AM12" s="19">
        <v>1.0921997540040702</v>
      </c>
      <c r="AN12" s="20">
        <v>4.3205408638531928</v>
      </c>
      <c r="AO12" s="20">
        <v>59.580359505571813</v>
      </c>
      <c r="AP12" s="21"/>
      <c r="AQ12" s="21"/>
      <c r="AR12" s="53">
        <v>1687.58</v>
      </c>
      <c r="AS12" s="53">
        <v>21.53</v>
      </c>
      <c r="AT12" s="53">
        <v>-0.63</v>
      </c>
      <c r="AU12" s="53">
        <v>2.9</v>
      </c>
      <c r="AV12" s="53">
        <v>1.26</v>
      </c>
      <c r="AW12" s="53">
        <v>0</v>
      </c>
      <c r="AX12" s="53">
        <v>1.64</v>
      </c>
      <c r="AY12" s="53">
        <v>0.7</v>
      </c>
      <c r="AZ12" s="53">
        <v>-1.34</v>
      </c>
      <c r="BA12" s="21">
        <v>2.9</v>
      </c>
      <c r="BB12" s="21">
        <v>59.4</v>
      </c>
      <c r="BC12" s="21"/>
      <c r="BD12" s="21"/>
      <c r="BE12" s="53">
        <v>1671.38</v>
      </c>
      <c r="BF12" s="53">
        <v>21.32</v>
      </c>
      <c r="BG12" s="53">
        <v>-1.42</v>
      </c>
      <c r="BH12" s="53">
        <v>2.5499999999999998</v>
      </c>
      <c r="BI12" s="53">
        <v>1.26</v>
      </c>
      <c r="BJ12" s="53">
        <v>-0.27</v>
      </c>
      <c r="BK12" s="53">
        <v>1.4</v>
      </c>
      <c r="BL12" s="53">
        <v>0.12</v>
      </c>
      <c r="BM12" s="53">
        <v>-1.86</v>
      </c>
      <c r="BN12" s="21">
        <v>2.2000000000000002</v>
      </c>
      <c r="BO12" s="21">
        <v>59.1</v>
      </c>
      <c r="BP12" s="21"/>
      <c r="BQ12" s="21"/>
      <c r="BR12" s="53">
        <v>1700.95</v>
      </c>
      <c r="BS12" s="53">
        <v>21.7</v>
      </c>
      <c r="BT12" s="53">
        <v>0.34</v>
      </c>
      <c r="BU12" s="53">
        <v>3.21</v>
      </c>
      <c r="BV12" s="53">
        <v>1.27</v>
      </c>
      <c r="BW12" s="53">
        <v>0.21</v>
      </c>
      <c r="BX12" s="53">
        <v>1.86</v>
      </c>
      <c r="BY12" s="53">
        <v>1.33</v>
      </c>
      <c r="BZ12" s="53">
        <v>-0.61</v>
      </c>
      <c r="CA12" s="21">
        <v>3.7</v>
      </c>
      <c r="CB12" s="21">
        <v>59.6</v>
      </c>
      <c r="CC12" s="21"/>
      <c r="CD12" s="21"/>
    </row>
    <row r="13" spans="1:82">
      <c r="A13" s="16">
        <v>1981</v>
      </c>
      <c r="B13" s="19">
        <v>1712.7404072971435</v>
      </c>
      <c r="C13" s="19">
        <v>21.841073870657368</v>
      </c>
      <c r="D13" s="19">
        <v>-1.5284975466656436</v>
      </c>
      <c r="E13" s="19">
        <v>2.6452423109511507</v>
      </c>
      <c r="F13" s="19">
        <v>1.1776383299413178</v>
      </c>
      <c r="G13" s="19">
        <v>-0.22831909997097227</v>
      </c>
      <c r="H13" s="19">
        <v>0.5891058351251961</v>
      </c>
      <c r="I13" s="19">
        <v>1.1068172458556091</v>
      </c>
      <c r="J13" s="19">
        <v>0.17696790879771085</v>
      </c>
      <c r="K13" s="19">
        <v>-1.7054654554633544</v>
      </c>
      <c r="L13" s="20">
        <v>3.7327724840018082</v>
      </c>
      <c r="M13" s="20">
        <v>59.704040550789628</v>
      </c>
      <c r="N13" s="21"/>
      <c r="O13" s="21"/>
      <c r="P13" s="19">
        <v>1687.5710963414299</v>
      </c>
      <c r="Q13" s="19">
        <v>21.520111757826268</v>
      </c>
      <c r="R13" s="19">
        <v>-3.6310066453926382</v>
      </c>
      <c r="S13" s="19">
        <v>2.2322593350958737</v>
      </c>
      <c r="T13" s="19">
        <v>1.1762280264895573</v>
      </c>
      <c r="U13" s="19">
        <v>-0.50647855718724466</v>
      </c>
      <c r="V13" s="19">
        <v>0.5891058351251961</v>
      </c>
      <c r="W13" s="19">
        <v>0.97340403066836534</v>
      </c>
      <c r="X13" s="19">
        <v>-0.60732469847595349</v>
      </c>
      <c r="Y13" s="19">
        <v>-3.0236819469166845</v>
      </c>
      <c r="Z13" s="20">
        <v>2.6802838913112863</v>
      </c>
      <c r="AA13" s="20">
        <v>59.285087350597465</v>
      </c>
      <c r="AB13" s="21"/>
      <c r="AC13" s="21"/>
      <c r="AD13" s="19">
        <v>1737.651445754309</v>
      </c>
      <c r="AE13" s="19">
        <v>22.158742461191963</v>
      </c>
      <c r="AF13" s="19">
        <v>0.77388173600400223</v>
      </c>
      <c r="AG13" s="19">
        <v>2.9966450948708685</v>
      </c>
      <c r="AH13" s="19">
        <v>1.1791405912323265</v>
      </c>
      <c r="AI13" s="19">
        <v>4.6473050668155757E-3</v>
      </c>
      <c r="AJ13" s="19">
        <v>0.5891058351251961</v>
      </c>
      <c r="AK13" s="19">
        <v>1.2237513634465302</v>
      </c>
      <c r="AL13" s="19">
        <v>1.0483628187833767</v>
      </c>
      <c r="AM13" s="19">
        <v>-0.27448108277937444</v>
      </c>
      <c r="AN13" s="20">
        <v>4.8234777117795131</v>
      </c>
      <c r="AO13" s="20">
        <v>59.958402910363354</v>
      </c>
      <c r="AP13" s="21"/>
      <c r="AQ13" s="21"/>
      <c r="AR13" s="53">
        <v>1732.33</v>
      </c>
      <c r="AS13" s="53">
        <v>22.09</v>
      </c>
      <c r="AT13" s="53">
        <v>-2.72</v>
      </c>
      <c r="AU13" s="53">
        <v>2.62</v>
      </c>
      <c r="AV13" s="53">
        <v>1.17</v>
      </c>
      <c r="AW13" s="53">
        <v>-0.17</v>
      </c>
      <c r="AX13" s="53">
        <v>1.62</v>
      </c>
      <c r="AY13" s="53">
        <v>0.12</v>
      </c>
      <c r="AZ13" s="53">
        <v>-2.86</v>
      </c>
      <c r="BA13" s="21">
        <v>3.3</v>
      </c>
      <c r="BB13" s="21">
        <v>59.7</v>
      </c>
      <c r="BC13" s="21"/>
      <c r="BD13" s="21"/>
      <c r="BE13" s="53">
        <v>1712.86</v>
      </c>
      <c r="BF13" s="53">
        <v>21.84</v>
      </c>
      <c r="BG13" s="53">
        <v>-3.63</v>
      </c>
      <c r="BH13" s="53">
        <v>2.27</v>
      </c>
      <c r="BI13" s="53">
        <v>1.17</v>
      </c>
      <c r="BJ13" s="53">
        <v>-0.44</v>
      </c>
      <c r="BK13" s="53">
        <v>1.38</v>
      </c>
      <c r="BL13" s="53">
        <v>-0.54</v>
      </c>
      <c r="BM13" s="53">
        <v>-3.45</v>
      </c>
      <c r="BN13" s="21">
        <v>2.5</v>
      </c>
      <c r="BO13" s="21">
        <v>59.2</v>
      </c>
      <c r="BP13" s="21"/>
      <c r="BQ13" s="21"/>
      <c r="BR13" s="53">
        <v>1748.12</v>
      </c>
      <c r="BS13" s="53">
        <v>22.29</v>
      </c>
      <c r="BT13" s="53">
        <v>-1.58</v>
      </c>
      <c r="BU13" s="53">
        <v>2.93</v>
      </c>
      <c r="BV13" s="53">
        <v>1.18</v>
      </c>
      <c r="BW13" s="53">
        <v>0.05</v>
      </c>
      <c r="BX13" s="53">
        <v>1.84</v>
      </c>
      <c r="BY13" s="53">
        <v>0.86</v>
      </c>
      <c r="BZ13" s="53">
        <v>-1.99</v>
      </c>
      <c r="CA13" s="21">
        <v>4.0999999999999996</v>
      </c>
      <c r="CB13" s="21">
        <v>60</v>
      </c>
      <c r="CC13" s="21"/>
      <c r="CD13" s="21"/>
    </row>
    <row r="14" spans="1:82">
      <c r="A14" s="16">
        <v>1982</v>
      </c>
      <c r="B14" s="19">
        <v>1753.0614164419162</v>
      </c>
      <c r="C14" s="19">
        <v>22.403796877831855</v>
      </c>
      <c r="D14" s="19">
        <v>-4.2526765167574601</v>
      </c>
      <c r="E14" s="19">
        <v>2.3218672822365773</v>
      </c>
      <c r="F14" s="19">
        <v>1.0320565259612851</v>
      </c>
      <c r="G14" s="19">
        <v>-0.4321763275827516</v>
      </c>
      <c r="H14" s="19">
        <v>0.60227404893226355</v>
      </c>
      <c r="I14" s="19">
        <v>1.1197130349257804</v>
      </c>
      <c r="J14" s="19">
        <v>-0.60885805572315976</v>
      </c>
      <c r="K14" s="19">
        <v>-3.6438184610343001</v>
      </c>
      <c r="L14" s="20">
        <v>4.1967352431225278</v>
      </c>
      <c r="M14" s="20">
        <v>59.973422349383235</v>
      </c>
      <c r="N14" s="21"/>
      <c r="O14" s="21"/>
      <c r="P14" s="19">
        <v>1725.6578240836461</v>
      </c>
      <c r="Q14" s="19">
        <v>22.053584095119611</v>
      </c>
      <c r="R14" s="19">
        <v>-6.4011809360352192</v>
      </c>
      <c r="S14" s="19">
        <v>1.9735470078402422</v>
      </c>
      <c r="T14" s="19">
        <v>1.0304798131843538</v>
      </c>
      <c r="U14" s="19">
        <v>-0.65467259763805807</v>
      </c>
      <c r="V14" s="19">
        <v>0.60227404893226355</v>
      </c>
      <c r="W14" s="19">
        <v>0.99546574336168303</v>
      </c>
      <c r="X14" s="19">
        <v>-1.4412833549900896</v>
      </c>
      <c r="Y14" s="19">
        <v>-4.9598975810451291</v>
      </c>
      <c r="Z14" s="20">
        <v>3.0551318231869575</v>
      </c>
      <c r="AA14" s="20">
        <v>59.484777522769193</v>
      </c>
      <c r="AB14" s="21"/>
      <c r="AC14" s="21"/>
      <c r="AD14" s="19">
        <v>1779.1261027605758</v>
      </c>
      <c r="AE14" s="19">
        <v>22.73689869188744</v>
      </c>
      <c r="AF14" s="19">
        <v>-1.7706688785472127</v>
      </c>
      <c r="AG14" s="19">
        <v>2.6512077441752355</v>
      </c>
      <c r="AH14" s="19">
        <v>1.0338392437287416</v>
      </c>
      <c r="AI14" s="19">
        <v>-0.21768177066812414</v>
      </c>
      <c r="AJ14" s="19">
        <v>0.60227404893226355</v>
      </c>
      <c r="AK14" s="19">
        <v>1.2327762221823546</v>
      </c>
      <c r="AL14" s="19">
        <v>0.29343814330972579</v>
      </c>
      <c r="AM14" s="19">
        <v>-2.0641070218569384</v>
      </c>
      <c r="AN14" s="20">
        <v>5.3147335704271859</v>
      </c>
      <c r="AO14" s="20">
        <v>60.240393217556168</v>
      </c>
      <c r="AP14" s="21"/>
      <c r="AQ14" s="21"/>
      <c r="AR14" s="53">
        <v>1771.63</v>
      </c>
      <c r="AS14" s="53">
        <v>22.64</v>
      </c>
      <c r="AT14" s="53">
        <v>-5.35</v>
      </c>
      <c r="AU14" s="53">
        <v>2.2400000000000002</v>
      </c>
      <c r="AV14" s="53">
        <v>1.03</v>
      </c>
      <c r="AW14" s="53">
        <v>-0.38</v>
      </c>
      <c r="AX14" s="53">
        <v>1.59</v>
      </c>
      <c r="AY14" s="53">
        <v>-0.68</v>
      </c>
      <c r="AZ14" s="53">
        <v>-4.7</v>
      </c>
      <c r="BA14" s="21">
        <v>3.7</v>
      </c>
      <c r="BB14" s="21">
        <v>60</v>
      </c>
      <c r="BC14" s="21"/>
      <c r="BD14" s="21"/>
      <c r="BE14" s="53">
        <v>1749.37</v>
      </c>
      <c r="BF14" s="53">
        <v>22.36</v>
      </c>
      <c r="BG14" s="53">
        <v>-6.34</v>
      </c>
      <c r="BH14" s="53">
        <v>1.93</v>
      </c>
      <c r="BI14" s="53">
        <v>1.03</v>
      </c>
      <c r="BJ14" s="53">
        <v>-0.59</v>
      </c>
      <c r="BK14" s="53">
        <v>1.36</v>
      </c>
      <c r="BL14" s="53">
        <v>-1.36</v>
      </c>
      <c r="BM14" s="53">
        <v>-5.36</v>
      </c>
      <c r="BN14" s="21">
        <v>2.8</v>
      </c>
      <c r="BO14" s="21">
        <v>59.4</v>
      </c>
      <c r="BP14" s="21"/>
      <c r="BQ14" s="21"/>
      <c r="BR14" s="53">
        <v>1789.19</v>
      </c>
      <c r="BS14" s="53">
        <v>22.87</v>
      </c>
      <c r="BT14" s="53">
        <v>-4.09</v>
      </c>
      <c r="BU14" s="53">
        <v>2.54</v>
      </c>
      <c r="BV14" s="53">
        <v>1.03</v>
      </c>
      <c r="BW14" s="53">
        <v>-0.19</v>
      </c>
      <c r="BX14" s="53">
        <v>1.81</v>
      </c>
      <c r="BY14" s="53">
        <v>0.1</v>
      </c>
      <c r="BZ14" s="53">
        <v>-3.71</v>
      </c>
      <c r="CA14" s="21">
        <v>4.5</v>
      </c>
      <c r="CB14" s="21">
        <v>60.2</v>
      </c>
      <c r="CC14" s="21"/>
      <c r="CD14" s="21"/>
    </row>
    <row r="15" spans="1:82">
      <c r="A15" s="16">
        <v>1983</v>
      </c>
      <c r="B15" s="19">
        <v>1791.3818972761837</v>
      </c>
      <c r="C15" s="19">
        <v>22.964033366923633</v>
      </c>
      <c r="D15" s="19">
        <v>-4.8432704765527257</v>
      </c>
      <c r="E15" s="19">
        <v>2.1600253912916205</v>
      </c>
      <c r="F15" s="19">
        <v>0.95543362112882946</v>
      </c>
      <c r="G15" s="19">
        <v>-0.51886734245547816</v>
      </c>
      <c r="H15" s="19">
        <v>0.58690113136962607</v>
      </c>
      <c r="I15" s="19">
        <v>1.136557981248643</v>
      </c>
      <c r="J15" s="19">
        <v>-1.7380845036701027</v>
      </c>
      <c r="K15" s="19">
        <v>-3.105185972882623</v>
      </c>
      <c r="L15" s="20">
        <v>4.6334301868095329</v>
      </c>
      <c r="M15" s="20">
        <v>60.170600558634433</v>
      </c>
      <c r="N15" s="21"/>
      <c r="O15" s="21"/>
      <c r="P15" s="19">
        <v>1762.6567683547719</v>
      </c>
      <c r="Q15" s="19">
        <v>22.595800987204104</v>
      </c>
      <c r="R15" s="19">
        <v>-6.9697703728365017</v>
      </c>
      <c r="S15" s="19">
        <v>1.8233522294056168</v>
      </c>
      <c r="T15" s="19">
        <v>0.95362811076417897</v>
      </c>
      <c r="U15" s="19">
        <v>-0.73834161961200317</v>
      </c>
      <c r="V15" s="19">
        <v>0.58690113136962607</v>
      </c>
      <c r="W15" s="19">
        <v>1.0211646068838149</v>
      </c>
      <c r="X15" s="19">
        <v>-2.5760692528618794</v>
      </c>
      <c r="Y15" s="19">
        <v>-4.3937011199746223</v>
      </c>
      <c r="Z15" s="20">
        <v>3.4443675242399716</v>
      </c>
      <c r="AA15" s="20">
        <v>59.742176919887577</v>
      </c>
      <c r="AB15" s="21"/>
      <c r="AC15" s="21"/>
      <c r="AD15" s="19">
        <v>1817.9233031584795</v>
      </c>
      <c r="AE15" s="19">
        <v>23.304272224541229</v>
      </c>
      <c r="AF15" s="19">
        <v>-2.2645505853552246</v>
      </c>
      <c r="AG15" s="19">
        <v>2.4987073082242492</v>
      </c>
      <c r="AH15" s="19">
        <v>0.95729291548165152</v>
      </c>
      <c r="AI15" s="19">
        <v>-0.29243381129895218</v>
      </c>
      <c r="AJ15" s="19">
        <v>0.58690113136962607</v>
      </c>
      <c r="AK15" s="19">
        <v>1.2469470726719238</v>
      </c>
      <c r="AL15" s="19">
        <v>-0.87394778762565928</v>
      </c>
      <c r="AM15" s="19">
        <v>-1.3906027977295652</v>
      </c>
      <c r="AN15" s="20">
        <v>5.7637099996427432</v>
      </c>
      <c r="AO15" s="20">
        <v>60.420916658087307</v>
      </c>
      <c r="AP15" s="21"/>
      <c r="AQ15" s="21"/>
      <c r="AR15" s="53">
        <v>1807.82</v>
      </c>
      <c r="AS15" s="53">
        <v>23.17</v>
      </c>
      <c r="AT15" s="53">
        <v>-5.8</v>
      </c>
      <c r="AU15" s="53">
        <v>2.02</v>
      </c>
      <c r="AV15" s="53">
        <v>0.96</v>
      </c>
      <c r="AW15" s="53">
        <v>-0.49</v>
      </c>
      <c r="AX15" s="53">
        <v>1.56</v>
      </c>
      <c r="AY15" s="53">
        <v>-1.8</v>
      </c>
      <c r="AZ15" s="53">
        <v>-4.0199999999999996</v>
      </c>
      <c r="BA15" s="21">
        <v>4</v>
      </c>
      <c r="BB15" s="21">
        <v>60.2</v>
      </c>
      <c r="BC15" s="21"/>
      <c r="BD15" s="21"/>
      <c r="BE15" s="53">
        <v>1783.27</v>
      </c>
      <c r="BF15" s="53">
        <v>22.86</v>
      </c>
      <c r="BG15" s="53">
        <v>-6.82</v>
      </c>
      <c r="BH15" s="53">
        <v>1.67</v>
      </c>
      <c r="BI15" s="53">
        <v>0.95</v>
      </c>
      <c r="BJ15" s="53">
        <v>-0.7</v>
      </c>
      <c r="BK15" s="53">
        <v>1.27</v>
      </c>
      <c r="BL15" s="53">
        <v>-2.4700000000000002</v>
      </c>
      <c r="BM15" s="53">
        <v>-4.76</v>
      </c>
      <c r="BN15" s="21">
        <v>3.2</v>
      </c>
      <c r="BO15" s="21">
        <v>59.7</v>
      </c>
      <c r="BP15" s="21"/>
      <c r="BQ15" s="21"/>
      <c r="BR15" s="53">
        <v>1826.69</v>
      </c>
      <c r="BS15" s="53">
        <v>23.42</v>
      </c>
      <c r="BT15" s="53">
        <v>-4.43</v>
      </c>
      <c r="BU15" s="53">
        <v>2.34</v>
      </c>
      <c r="BV15" s="53">
        <v>0.96</v>
      </c>
      <c r="BW15" s="53">
        <v>-0.27</v>
      </c>
      <c r="BX15" s="53">
        <v>1.79</v>
      </c>
      <c r="BY15" s="53">
        <v>-1.07</v>
      </c>
      <c r="BZ15" s="53">
        <v>-2.86</v>
      </c>
      <c r="CA15" s="21">
        <v>4.9000000000000004</v>
      </c>
      <c r="CB15" s="21">
        <v>60.4</v>
      </c>
      <c r="CC15" s="21"/>
      <c r="CD15" s="21"/>
    </row>
    <row r="16" spans="1:82">
      <c r="A16" s="16">
        <v>1984</v>
      </c>
      <c r="B16" s="19">
        <v>1824.7760922230627</v>
      </c>
      <c r="C16" s="19">
        <v>23.482107484772275</v>
      </c>
      <c r="D16" s="19">
        <v>-3.9093488990266527</v>
      </c>
      <c r="E16" s="19">
        <v>1.8442805595555338</v>
      </c>
      <c r="F16" s="19">
        <v>0.91551427195129342</v>
      </c>
      <c r="G16" s="19">
        <v>-0.76993985444586777</v>
      </c>
      <c r="H16" s="19">
        <v>0.54298708243741522</v>
      </c>
      <c r="I16" s="19">
        <v>1.1557190596126929</v>
      </c>
      <c r="J16" s="19">
        <v>-1.9858001245461159</v>
      </c>
      <c r="K16" s="19">
        <v>-1.9235487744805368</v>
      </c>
      <c r="L16" s="20">
        <v>5.0218622740143433</v>
      </c>
      <c r="M16" s="20">
        <v>60.265155791710477</v>
      </c>
      <c r="N16" s="21"/>
      <c r="O16" s="21"/>
      <c r="P16" s="19">
        <v>1795.4047556832418</v>
      </c>
      <c r="Q16" s="19">
        <v>23.104142821305391</v>
      </c>
      <c r="R16" s="19">
        <v>-5.9736480052543204</v>
      </c>
      <c r="S16" s="19">
        <v>1.5003318265908119</v>
      </c>
      <c r="T16" s="19">
        <v>0.91370226479403283</v>
      </c>
      <c r="U16" s="19">
        <v>-1.0010483640057424</v>
      </c>
      <c r="V16" s="19">
        <v>0.54298708243741522</v>
      </c>
      <c r="W16" s="19">
        <v>1.0446908433651061</v>
      </c>
      <c r="X16" s="19">
        <v>-2.8155571143219347</v>
      </c>
      <c r="Y16" s="19">
        <v>-3.1580908909323853</v>
      </c>
      <c r="Z16" s="20">
        <v>3.8369876937867287</v>
      </c>
      <c r="AA16" s="20">
        <v>59.941722501132297</v>
      </c>
      <c r="AB16" s="21"/>
      <c r="AC16" s="21"/>
      <c r="AD16" s="19">
        <v>1851.290837921659</v>
      </c>
      <c r="AE16" s="19">
        <v>23.823312146034205</v>
      </c>
      <c r="AF16" s="19">
        <v>-1.2778430377687955</v>
      </c>
      <c r="AG16" s="19">
        <v>2.1982744632921207</v>
      </c>
      <c r="AH16" s="19">
        <v>0.91754797522004927</v>
      </c>
      <c r="AI16" s="19">
        <v>-0.52751458065196433</v>
      </c>
      <c r="AJ16" s="19">
        <v>0.54298708243741522</v>
      </c>
      <c r="AK16" s="19">
        <v>1.2652539862866206</v>
      </c>
      <c r="AL16" s="19">
        <v>-1.1662810916643613</v>
      </c>
      <c r="AM16" s="19">
        <v>-0.11156194610443418</v>
      </c>
      <c r="AN16" s="20">
        <v>6.1281273853281801</v>
      </c>
      <c r="AO16" s="20">
        <v>60.514784636562482</v>
      </c>
      <c r="AP16" s="21"/>
      <c r="AQ16" s="21"/>
      <c r="AR16" s="53">
        <v>1839.98</v>
      </c>
      <c r="AS16" s="53">
        <v>23.68</v>
      </c>
      <c r="AT16" s="53">
        <v>-4.76</v>
      </c>
      <c r="AU16" s="53">
        <v>1.76</v>
      </c>
      <c r="AV16" s="53">
        <v>0.92</v>
      </c>
      <c r="AW16" s="53">
        <v>-0.77</v>
      </c>
      <c r="AX16" s="53">
        <v>1.6</v>
      </c>
      <c r="AY16" s="53">
        <v>-2.16</v>
      </c>
      <c r="AZ16" s="53">
        <v>-2.62</v>
      </c>
      <c r="BA16" s="21">
        <v>4.4000000000000004</v>
      </c>
      <c r="BB16" s="21">
        <v>60.2</v>
      </c>
      <c r="BC16" s="21"/>
      <c r="BD16" s="21"/>
      <c r="BE16" s="53">
        <v>1814.43</v>
      </c>
      <c r="BF16" s="53">
        <v>23.35</v>
      </c>
      <c r="BG16" s="53">
        <v>-5.84</v>
      </c>
      <c r="BH16" s="53">
        <v>1.42</v>
      </c>
      <c r="BI16" s="53">
        <v>0.92</v>
      </c>
      <c r="BJ16" s="53">
        <v>-0.99</v>
      </c>
      <c r="BK16" s="53">
        <v>1.37</v>
      </c>
      <c r="BL16" s="53">
        <v>-2.83</v>
      </c>
      <c r="BM16" s="53">
        <v>-3.44</v>
      </c>
      <c r="BN16" s="21">
        <v>3.5</v>
      </c>
      <c r="BO16" s="21">
        <v>59.9</v>
      </c>
      <c r="BP16" s="21"/>
      <c r="BQ16" s="21"/>
      <c r="BR16" s="53">
        <v>1860.22</v>
      </c>
      <c r="BS16" s="53">
        <v>23.94</v>
      </c>
      <c r="BT16" s="53">
        <v>-3.38</v>
      </c>
      <c r="BU16" s="53">
        <v>2.14</v>
      </c>
      <c r="BV16" s="53">
        <v>0.92</v>
      </c>
      <c r="BW16" s="53">
        <v>-0.52</v>
      </c>
      <c r="BX16" s="53">
        <v>1.9</v>
      </c>
      <c r="BY16" s="53">
        <v>-1.47</v>
      </c>
      <c r="BZ16" s="53">
        <v>-1.41</v>
      </c>
      <c r="CA16" s="21">
        <v>5.3</v>
      </c>
      <c r="CB16" s="21">
        <v>60.5</v>
      </c>
      <c r="CC16" s="21"/>
      <c r="CD16" s="21"/>
    </row>
    <row r="17" spans="1:82">
      <c r="A17" s="16">
        <v>1985</v>
      </c>
      <c r="B17" s="19">
        <v>1857.8452609478256</v>
      </c>
      <c r="C17" s="19">
        <v>23.922643705623621</v>
      </c>
      <c r="D17" s="19">
        <v>-3.4305477840427008</v>
      </c>
      <c r="E17" s="19">
        <v>1.7912989280109721</v>
      </c>
      <c r="F17" s="19">
        <v>0.88380862573725483</v>
      </c>
      <c r="G17" s="19">
        <v>-0.74044892613917224</v>
      </c>
      <c r="H17" s="19">
        <v>0.4705319021355141</v>
      </c>
      <c r="I17" s="19">
        <v>1.1774073262773754</v>
      </c>
      <c r="J17" s="19">
        <v>-1.4631398730902694</v>
      </c>
      <c r="K17" s="19">
        <v>-1.9674079109524314</v>
      </c>
      <c r="L17" s="20">
        <v>5.3170673811191964</v>
      </c>
      <c r="M17" s="20">
        <v>60.338125770480502</v>
      </c>
      <c r="N17" s="21"/>
      <c r="O17" s="21"/>
      <c r="P17" s="19">
        <v>1828.58836901879</v>
      </c>
      <c r="Q17" s="19">
        <v>23.545915774474405</v>
      </c>
      <c r="R17" s="19">
        <v>-5.3689666038078023</v>
      </c>
      <c r="S17" s="19">
        <v>1.451525691122495</v>
      </c>
      <c r="T17" s="19">
        <v>0.88215999082130858</v>
      </c>
      <c r="U17" s="19">
        <v>-0.96706314858115139</v>
      </c>
      <c r="V17" s="19">
        <v>0.4705319021355141</v>
      </c>
      <c r="W17" s="19">
        <v>1.0658969467468238</v>
      </c>
      <c r="X17" s="19">
        <v>-2.2411917250237647</v>
      </c>
      <c r="Y17" s="19">
        <v>-3.1277748787840376</v>
      </c>
      <c r="Z17" s="20">
        <v>4.1890554126100215</v>
      </c>
      <c r="AA17" s="20">
        <v>60.120220059121543</v>
      </c>
      <c r="AB17" s="21"/>
      <c r="AC17" s="21"/>
      <c r="AD17" s="19">
        <v>1883.5314036348407</v>
      </c>
      <c r="AE17" s="19">
        <v>24.25339269349131</v>
      </c>
      <c r="AF17" s="19">
        <v>-0.88233731141438687</v>
      </c>
      <c r="AG17" s="19">
        <v>2.151713111054196</v>
      </c>
      <c r="AH17" s="19">
        <v>0.88598403615273957</v>
      </c>
      <c r="AI17" s="19">
        <v>-0.49317418868373164</v>
      </c>
      <c r="AJ17" s="19">
        <v>0.4705319021355141</v>
      </c>
      <c r="AK17" s="19">
        <v>1.2883713614496741</v>
      </c>
      <c r="AL17" s="19">
        <v>-0.70983793308610676</v>
      </c>
      <c r="AM17" s="19">
        <v>-0.17249937832828011</v>
      </c>
      <c r="AN17" s="20">
        <v>6.3533814809289515</v>
      </c>
      <c r="AO17" s="20">
        <v>60.547028683598981</v>
      </c>
      <c r="AP17" s="21"/>
      <c r="AQ17" s="21"/>
      <c r="AR17" s="53">
        <v>1870.1</v>
      </c>
      <c r="AS17" s="53">
        <v>24.08</v>
      </c>
      <c r="AT17" s="53">
        <v>-4.0999999999999996</v>
      </c>
      <c r="AU17" s="53">
        <v>1.62</v>
      </c>
      <c r="AV17" s="53">
        <v>0.88</v>
      </c>
      <c r="AW17" s="53">
        <v>-0.77</v>
      </c>
      <c r="AX17" s="53">
        <v>1.51</v>
      </c>
      <c r="AY17" s="53">
        <v>-1.66</v>
      </c>
      <c r="AZ17" s="53">
        <v>-2.46</v>
      </c>
      <c r="BA17" s="21">
        <v>4.7</v>
      </c>
      <c r="BB17" s="21">
        <v>60.3</v>
      </c>
      <c r="BC17" s="21"/>
      <c r="BD17" s="21"/>
      <c r="BE17" s="53">
        <v>1843.89</v>
      </c>
      <c r="BF17" s="53">
        <v>23.74</v>
      </c>
      <c r="BG17" s="53">
        <v>-5.19</v>
      </c>
      <c r="BH17" s="53">
        <v>1.28</v>
      </c>
      <c r="BI17" s="53">
        <v>0.88</v>
      </c>
      <c r="BJ17" s="53">
        <v>-0.99</v>
      </c>
      <c r="BK17" s="53">
        <v>1.25</v>
      </c>
      <c r="BL17" s="53">
        <v>-2.29</v>
      </c>
      <c r="BM17" s="53">
        <v>-3.3</v>
      </c>
      <c r="BN17" s="21">
        <v>3.9</v>
      </c>
      <c r="BO17" s="21">
        <v>60.1</v>
      </c>
      <c r="BP17" s="21"/>
      <c r="BQ17" s="21"/>
      <c r="BR17" s="53">
        <v>1890.74</v>
      </c>
      <c r="BS17" s="53">
        <v>24.35</v>
      </c>
      <c r="BT17" s="53">
        <v>-2.7</v>
      </c>
      <c r="BU17" s="53">
        <v>1.95</v>
      </c>
      <c r="BV17" s="53">
        <v>0.89</v>
      </c>
      <c r="BW17" s="53">
        <v>-0.53</v>
      </c>
      <c r="BX17" s="53">
        <v>1.73</v>
      </c>
      <c r="BY17" s="53">
        <v>-1.02</v>
      </c>
      <c r="BZ17" s="53">
        <v>-1.18</v>
      </c>
      <c r="CA17" s="21">
        <v>5.6</v>
      </c>
      <c r="CB17" s="21">
        <v>60.5</v>
      </c>
      <c r="CC17" s="21"/>
      <c r="CD17" s="21"/>
    </row>
    <row r="18" spans="1:82">
      <c r="A18" s="16">
        <v>1986</v>
      </c>
      <c r="B18" s="19">
        <v>1895.4259894162985</v>
      </c>
      <c r="C18" s="19">
        <v>24.368960564510513</v>
      </c>
      <c r="D18" s="19">
        <v>-3.1847314608549677</v>
      </c>
      <c r="E18" s="19">
        <v>1.9926628860943629</v>
      </c>
      <c r="F18" s="19">
        <v>0.89600263640948119</v>
      </c>
      <c r="G18" s="19">
        <v>-0.47934277562581201</v>
      </c>
      <c r="H18" s="19">
        <v>0.3764292527982423</v>
      </c>
      <c r="I18" s="19">
        <v>1.1995737725124513</v>
      </c>
      <c r="J18" s="19">
        <v>-0.82378559756269554</v>
      </c>
      <c r="K18" s="19">
        <v>-2.3609458632922724</v>
      </c>
      <c r="L18" s="20">
        <v>5.4902262403868747</v>
      </c>
      <c r="M18" s="20">
        <v>60.536087858619794</v>
      </c>
      <c r="N18" s="21"/>
      <c r="O18" s="21"/>
      <c r="P18" s="19">
        <v>1866.5593588325326</v>
      </c>
      <c r="Q18" s="19">
        <v>23.997830387835712</v>
      </c>
      <c r="R18" s="19">
        <v>-4.9731916792788207</v>
      </c>
      <c r="S18" s="19">
        <v>1.6294192859168104</v>
      </c>
      <c r="T18" s="19">
        <v>0.89422378746762476</v>
      </c>
      <c r="U18" s="19">
        <v>-0.72265677303857112</v>
      </c>
      <c r="V18" s="19">
        <v>0.3764292527982423</v>
      </c>
      <c r="W18" s="19">
        <v>1.0814230186895144</v>
      </c>
      <c r="X18" s="19">
        <v>-1.5355762850119699</v>
      </c>
      <c r="Y18" s="19">
        <v>-3.4376153942668508</v>
      </c>
      <c r="Z18" s="20">
        <v>4.4657590320964822</v>
      </c>
      <c r="AA18" s="20">
        <v>60.39571902346119</v>
      </c>
      <c r="AB18" s="21"/>
      <c r="AC18" s="21"/>
      <c r="AD18" s="19">
        <v>1919.6067886955507</v>
      </c>
      <c r="AE18" s="19">
        <v>24.679846321772871</v>
      </c>
      <c r="AF18" s="19">
        <v>-0.82964708522417585</v>
      </c>
      <c r="AG18" s="19">
        <v>2.3653715004128033</v>
      </c>
      <c r="AH18" s="19">
        <v>0.89802265611685139</v>
      </c>
      <c r="AI18" s="19">
        <v>-0.22455121062437758</v>
      </c>
      <c r="AJ18" s="19">
        <v>0.3764292527982423</v>
      </c>
      <c r="AK18" s="19">
        <v>1.3154708021220869</v>
      </c>
      <c r="AL18" s="19">
        <v>-0.1443399946327136</v>
      </c>
      <c r="AM18" s="19">
        <v>-0.68530709059146222</v>
      </c>
      <c r="AN18" s="20">
        <v>6.4429342398502776</v>
      </c>
      <c r="AO18" s="20">
        <v>60.641067969946441</v>
      </c>
      <c r="AP18" s="21"/>
      <c r="AQ18" s="21"/>
      <c r="AR18" s="53">
        <v>1905.37</v>
      </c>
      <c r="AS18" s="53">
        <v>24.5</v>
      </c>
      <c r="AT18" s="53">
        <v>-3.72</v>
      </c>
      <c r="AU18" s="53">
        <v>1.87</v>
      </c>
      <c r="AV18" s="53">
        <v>0.89</v>
      </c>
      <c r="AW18" s="53">
        <v>-0.54</v>
      </c>
      <c r="AX18" s="53">
        <v>1.51</v>
      </c>
      <c r="AY18" s="53">
        <v>-0.93</v>
      </c>
      <c r="AZ18" s="53">
        <v>-2.81</v>
      </c>
      <c r="BA18" s="21">
        <v>5</v>
      </c>
      <c r="BB18" s="21">
        <v>60.5</v>
      </c>
      <c r="BC18" s="21"/>
      <c r="BD18" s="21"/>
      <c r="BE18" s="53">
        <v>1879.24</v>
      </c>
      <c r="BF18" s="53">
        <v>24.16</v>
      </c>
      <c r="BG18" s="53">
        <v>-4.79</v>
      </c>
      <c r="BH18" s="53">
        <v>1.55</v>
      </c>
      <c r="BI18" s="53">
        <v>0.89</v>
      </c>
      <c r="BJ18" s="53">
        <v>-0.77</v>
      </c>
      <c r="BK18" s="53">
        <v>1.3</v>
      </c>
      <c r="BL18" s="53">
        <v>-1.54</v>
      </c>
      <c r="BM18" s="53">
        <v>-3.66</v>
      </c>
      <c r="BN18" s="21">
        <v>4.2</v>
      </c>
      <c r="BO18" s="21">
        <v>60.4</v>
      </c>
      <c r="BP18" s="21"/>
      <c r="BQ18" s="21"/>
      <c r="BR18" s="53">
        <v>1925.89</v>
      </c>
      <c r="BS18" s="53">
        <v>24.76</v>
      </c>
      <c r="BT18" s="53">
        <v>-2.35</v>
      </c>
      <c r="BU18" s="53">
        <v>2.19</v>
      </c>
      <c r="BV18" s="53">
        <v>0.9</v>
      </c>
      <c r="BW18" s="53">
        <v>-0.3</v>
      </c>
      <c r="BX18" s="53">
        <v>1.72</v>
      </c>
      <c r="BY18" s="53">
        <v>-0.32</v>
      </c>
      <c r="BZ18" s="53">
        <v>-1.55</v>
      </c>
      <c r="CA18" s="21">
        <v>5.8</v>
      </c>
      <c r="CB18" s="21">
        <v>60.6</v>
      </c>
      <c r="CC18" s="21"/>
      <c r="CD18" s="21"/>
    </row>
    <row r="19" spans="1:82">
      <c r="A19" s="16">
        <v>1987</v>
      </c>
      <c r="B19" s="19">
        <v>1931.8694639093005</v>
      </c>
      <c r="C19" s="19">
        <v>24.799509808282224</v>
      </c>
      <c r="D19" s="19">
        <v>-3.70677964028412</v>
      </c>
      <c r="E19" s="19">
        <v>1.8989350606597415</v>
      </c>
      <c r="F19" s="19">
        <v>0.91272497205925207</v>
      </c>
      <c r="G19" s="19">
        <v>-0.52315512379654816</v>
      </c>
      <c r="H19" s="19">
        <v>0.28825378376286359</v>
      </c>
      <c r="I19" s="19">
        <v>1.221111428634174</v>
      </c>
      <c r="J19" s="19">
        <v>-0.7855240369678802</v>
      </c>
      <c r="K19" s="19">
        <v>-2.92125560331624</v>
      </c>
      <c r="L19" s="20">
        <v>5.6363229022929078</v>
      </c>
      <c r="M19" s="20">
        <v>60.769505979681625</v>
      </c>
      <c r="N19" s="21"/>
      <c r="O19" s="21"/>
      <c r="P19" s="19">
        <v>1903.8926377353405</v>
      </c>
      <c r="Q19" s="19">
        <v>24.440369820789616</v>
      </c>
      <c r="R19" s="19">
        <v>-5.3288826840812238</v>
      </c>
      <c r="S19" s="19">
        <v>1.5294404946772562</v>
      </c>
      <c r="T19" s="19">
        <v>0.91081642468223556</v>
      </c>
      <c r="U19" s="19">
        <v>-0.76168564113318826</v>
      </c>
      <c r="V19" s="19">
        <v>0.28825378376286359</v>
      </c>
      <c r="W19" s="19">
        <v>1.0920559273653452</v>
      </c>
      <c r="X19" s="19">
        <v>-1.4303340517493148</v>
      </c>
      <c r="Y19" s="19">
        <v>-3.8985486323319094</v>
      </c>
      <c r="Z19" s="20">
        <v>4.746749855350699</v>
      </c>
      <c r="AA19" s="20">
        <v>60.668759341482492</v>
      </c>
      <c r="AB19" s="21"/>
      <c r="AC19" s="21"/>
      <c r="AD19" s="19">
        <v>1954.5947374751236</v>
      </c>
      <c r="AE19" s="19">
        <v>25.091235339028525</v>
      </c>
      <c r="AF19" s="19">
        <v>-1.5825563882397802</v>
      </c>
      <c r="AG19" s="19">
        <v>2.271617580350501</v>
      </c>
      <c r="AH19" s="19">
        <v>0.91469376417411474</v>
      </c>
      <c r="AI19" s="19">
        <v>-0.27670408243820555</v>
      </c>
      <c r="AJ19" s="19">
        <v>0.28825378376286359</v>
      </c>
      <c r="AK19" s="19">
        <v>1.3453741148517282</v>
      </c>
      <c r="AL19" s="19">
        <v>-0.15898827253981385</v>
      </c>
      <c r="AM19" s="19">
        <v>-1.4235681156999662</v>
      </c>
      <c r="AN19" s="20">
        <v>6.5006217711914349</v>
      </c>
      <c r="AO19" s="20">
        <v>60.873888866783453</v>
      </c>
      <c r="AP19" s="21"/>
      <c r="AQ19" s="21"/>
      <c r="AR19" s="53">
        <v>1940.19</v>
      </c>
      <c r="AS19" s="53">
        <v>24.91</v>
      </c>
      <c r="AT19" s="53">
        <v>-4.1399999999999997</v>
      </c>
      <c r="AU19" s="53">
        <v>1.81</v>
      </c>
      <c r="AV19" s="53">
        <v>0.91</v>
      </c>
      <c r="AW19" s="53">
        <v>-0.6</v>
      </c>
      <c r="AX19" s="53">
        <v>1.5</v>
      </c>
      <c r="AY19" s="53">
        <v>-0.79</v>
      </c>
      <c r="AZ19" s="53">
        <v>-3.37</v>
      </c>
      <c r="BA19" s="21">
        <v>5.3</v>
      </c>
      <c r="BB19" s="21">
        <v>60.8</v>
      </c>
      <c r="BC19" s="21"/>
      <c r="BD19" s="21"/>
      <c r="BE19" s="53">
        <v>1914.19</v>
      </c>
      <c r="BF19" s="53">
        <v>24.57</v>
      </c>
      <c r="BG19" s="53">
        <v>-5.19</v>
      </c>
      <c r="BH19" s="53">
        <v>1.5</v>
      </c>
      <c r="BI19" s="53">
        <v>0.91</v>
      </c>
      <c r="BJ19" s="53">
        <v>-0.82</v>
      </c>
      <c r="BK19" s="53">
        <v>1.28</v>
      </c>
      <c r="BL19" s="53">
        <v>-1.39</v>
      </c>
      <c r="BM19" s="53">
        <v>-4.2</v>
      </c>
      <c r="BN19" s="21">
        <v>4.5</v>
      </c>
      <c r="BO19" s="21">
        <v>60.7</v>
      </c>
      <c r="BP19" s="21"/>
      <c r="BQ19" s="21"/>
      <c r="BR19" s="53">
        <v>1960.72</v>
      </c>
      <c r="BS19" s="53">
        <v>25.17</v>
      </c>
      <c r="BT19" s="53">
        <v>-2.8</v>
      </c>
      <c r="BU19" s="53">
        <v>2.12</v>
      </c>
      <c r="BV19" s="53">
        <v>0.91</v>
      </c>
      <c r="BW19" s="53">
        <v>-0.37</v>
      </c>
      <c r="BX19" s="53">
        <v>1.71</v>
      </c>
      <c r="BY19" s="53">
        <v>-0.2</v>
      </c>
      <c r="BZ19" s="53">
        <v>-2.15</v>
      </c>
      <c r="CA19" s="21">
        <v>6.1</v>
      </c>
      <c r="CB19" s="21">
        <v>60.9</v>
      </c>
      <c r="CC19" s="21"/>
      <c r="CD19" s="21"/>
    </row>
    <row r="20" spans="1:82">
      <c r="A20" s="16">
        <v>1988</v>
      </c>
      <c r="B20" s="19">
        <v>1973.3544886920581</v>
      </c>
      <c r="C20" s="19">
        <v>25.173633878109911</v>
      </c>
      <c r="D20" s="19">
        <v>-2.209693637324416</v>
      </c>
      <c r="E20" s="19">
        <v>2.1101665264183498</v>
      </c>
      <c r="F20" s="19">
        <v>0.93284194766601436</v>
      </c>
      <c r="G20" s="19">
        <v>-0.27461681101931845</v>
      </c>
      <c r="H20" s="19">
        <v>0.2128991573637711</v>
      </c>
      <c r="I20" s="19">
        <v>1.2390422324078827</v>
      </c>
      <c r="J20" s="19">
        <v>-0.18282353236909449</v>
      </c>
      <c r="K20" s="19">
        <v>-2.0268701049553215</v>
      </c>
      <c r="L20" s="20">
        <v>5.7797875739039188</v>
      </c>
      <c r="M20" s="20">
        <v>61.072410216066267</v>
      </c>
      <c r="N20" s="21"/>
      <c r="O20" s="21"/>
      <c r="P20" s="19">
        <v>1946.8571797403738</v>
      </c>
      <c r="Q20" s="19">
        <v>24.835613741268212</v>
      </c>
      <c r="R20" s="19">
        <v>-3.681949832518348</v>
      </c>
      <c r="S20" s="19">
        <v>1.7381880859396732</v>
      </c>
      <c r="T20" s="19">
        <v>0.93081877097114651</v>
      </c>
      <c r="U20" s="19">
        <v>-0.5096714470571635</v>
      </c>
      <c r="V20" s="19">
        <v>0.2128991573637711</v>
      </c>
      <c r="W20" s="19">
        <v>1.104141604661919</v>
      </c>
      <c r="X20" s="19">
        <v>-0.78692444464599665</v>
      </c>
      <c r="Y20" s="19">
        <v>-2.8950253878723515</v>
      </c>
      <c r="Z20" s="20">
        <v>5.0243931521524638</v>
      </c>
      <c r="AA20" s="20">
        <v>60.954760411551369</v>
      </c>
      <c r="AB20" s="21"/>
      <c r="AC20" s="21"/>
      <c r="AD20" s="19">
        <v>1994.4569921224238</v>
      </c>
      <c r="AE20" s="19">
        <v>25.442833709316961</v>
      </c>
      <c r="AF20" s="19">
        <v>-0.28480200338435568</v>
      </c>
      <c r="AG20" s="19">
        <v>2.5097355092605809</v>
      </c>
      <c r="AH20" s="19">
        <v>0.93482691000298423</v>
      </c>
      <c r="AI20" s="19">
        <v>-1.13766172233975E-2</v>
      </c>
      <c r="AJ20" s="19">
        <v>0.2128991573637711</v>
      </c>
      <c r="AK20" s="19">
        <v>1.3733860591172231</v>
      </c>
      <c r="AL20" s="19">
        <v>0.43572233514255276</v>
      </c>
      <c r="AM20" s="19">
        <v>-0.72052433852690845</v>
      </c>
      <c r="AN20" s="20">
        <v>6.5855717226351471</v>
      </c>
      <c r="AO20" s="20">
        <v>61.326399104060748</v>
      </c>
      <c r="AP20" s="21"/>
      <c r="AQ20" s="21"/>
      <c r="AR20" s="53">
        <v>1982.17</v>
      </c>
      <c r="AS20" s="53">
        <v>25.29</v>
      </c>
      <c r="AT20" s="53">
        <v>-2.65</v>
      </c>
      <c r="AU20" s="53">
        <v>2.13</v>
      </c>
      <c r="AV20" s="53">
        <v>0.93</v>
      </c>
      <c r="AW20" s="53">
        <v>-0.34</v>
      </c>
      <c r="AX20" s="53">
        <v>1.54</v>
      </c>
      <c r="AY20" s="53">
        <v>-0.09</v>
      </c>
      <c r="AZ20" s="53">
        <v>-2.58</v>
      </c>
      <c r="BA20" s="21">
        <v>5.6</v>
      </c>
      <c r="BB20" s="21">
        <v>61.1</v>
      </c>
      <c r="BC20" s="21"/>
      <c r="BD20" s="21"/>
      <c r="BE20" s="53">
        <v>1956.25</v>
      </c>
      <c r="BF20" s="53">
        <v>24.96</v>
      </c>
      <c r="BG20" s="53">
        <v>-3.69</v>
      </c>
      <c r="BH20" s="53">
        <v>1.8</v>
      </c>
      <c r="BI20" s="53">
        <v>0.93</v>
      </c>
      <c r="BJ20" s="53">
        <v>-0.56000000000000005</v>
      </c>
      <c r="BK20" s="53">
        <v>1.3</v>
      </c>
      <c r="BL20" s="53">
        <v>-0.69</v>
      </c>
      <c r="BM20" s="53">
        <v>-3.39</v>
      </c>
      <c r="BN20" s="21">
        <v>4.8</v>
      </c>
      <c r="BO20" s="21">
        <v>61</v>
      </c>
      <c r="BP20" s="21"/>
      <c r="BQ20" s="21"/>
      <c r="BR20" s="53">
        <v>2002.87</v>
      </c>
      <c r="BS20" s="53">
        <v>25.55</v>
      </c>
      <c r="BT20" s="53">
        <v>-1.33</v>
      </c>
      <c r="BU20" s="53">
        <v>2.52</v>
      </c>
      <c r="BV20" s="53">
        <v>0.93</v>
      </c>
      <c r="BW20" s="53">
        <v>-0.1</v>
      </c>
      <c r="BX20" s="53">
        <v>1.84</v>
      </c>
      <c r="BY20" s="53">
        <v>0.52</v>
      </c>
      <c r="BZ20" s="53">
        <v>-1.4</v>
      </c>
      <c r="CA20" s="21">
        <v>6.3</v>
      </c>
      <c r="CB20" s="21">
        <v>61.3</v>
      </c>
      <c r="CC20" s="21"/>
      <c r="CD20" s="21"/>
    </row>
    <row r="21" spans="1:82">
      <c r="A21" s="16">
        <v>1989</v>
      </c>
      <c r="B21" s="19">
        <v>2020.1257223677785</v>
      </c>
      <c r="C21" s="19">
        <v>25.534741922808685</v>
      </c>
      <c r="D21" s="19">
        <v>-0.75344173502303968</v>
      </c>
      <c r="E21" s="19">
        <v>2.3455545254333114</v>
      </c>
      <c r="F21" s="19">
        <v>0.98371136640291623</v>
      </c>
      <c r="G21" s="19">
        <v>-4.1136762594651377E-2</v>
      </c>
      <c r="H21" s="19">
        <v>0.15036537360089142</v>
      </c>
      <c r="I21" s="19">
        <v>1.2526145480241553</v>
      </c>
      <c r="J21" s="19">
        <v>-0.2237724976994796</v>
      </c>
      <c r="K21" s="19">
        <v>-0.52966923732356008</v>
      </c>
      <c r="L21" s="20">
        <v>5.9376431985183071</v>
      </c>
      <c r="M21" s="20">
        <v>61.489635325250688</v>
      </c>
      <c r="N21" s="21"/>
      <c r="O21" s="21"/>
      <c r="P21" s="19">
        <v>1994.9383936603513</v>
      </c>
      <c r="Q21" s="19">
        <v>25.21636968926509</v>
      </c>
      <c r="R21" s="19">
        <v>-2.0974892026882035</v>
      </c>
      <c r="S21" s="19">
        <v>1.906420547696217</v>
      </c>
      <c r="T21" s="19">
        <v>0.9812661732249609</v>
      </c>
      <c r="U21" s="19">
        <v>-0.33598372800636023</v>
      </c>
      <c r="V21" s="19">
        <v>0.15036537360089142</v>
      </c>
      <c r="W21" s="19">
        <v>1.1107727288767251</v>
      </c>
      <c r="X21" s="19">
        <v>-0.82989070782330476</v>
      </c>
      <c r="Y21" s="19">
        <v>-1.2675984948648988</v>
      </c>
      <c r="Z21" s="20">
        <v>5.2892118885324964</v>
      </c>
      <c r="AA21" s="20">
        <v>61.222742040139067</v>
      </c>
      <c r="AB21" s="21"/>
      <c r="AC21" s="21"/>
      <c r="AD21" s="19">
        <v>2040.3648788966418</v>
      </c>
      <c r="AE21" s="19">
        <v>25.790568395873006</v>
      </c>
      <c r="AF21" s="19">
        <v>1.0050564279651339</v>
      </c>
      <c r="AG21" s="19">
        <v>2.7808054540069573</v>
      </c>
      <c r="AH21" s="19">
        <v>0.98601483667395085</v>
      </c>
      <c r="AI21" s="19">
        <v>0.24371614571037364</v>
      </c>
      <c r="AJ21" s="19">
        <v>0.15036537360089142</v>
      </c>
      <c r="AK21" s="19">
        <v>1.4007090980217412</v>
      </c>
      <c r="AL21" s="19">
        <v>0.42420641235794621</v>
      </c>
      <c r="AM21" s="19">
        <v>0.58085001560718774</v>
      </c>
      <c r="AN21" s="20">
        <v>6.7340122171713448</v>
      </c>
      <c r="AO21" s="20">
        <v>61.867504374386797</v>
      </c>
      <c r="AP21" s="21"/>
      <c r="AQ21" s="21"/>
      <c r="AR21" s="53">
        <v>2029.79</v>
      </c>
      <c r="AS21" s="53">
        <v>25.66</v>
      </c>
      <c r="AT21" s="53">
        <v>-1.2</v>
      </c>
      <c r="AU21" s="53">
        <v>2.38</v>
      </c>
      <c r="AV21" s="53">
        <v>0.98</v>
      </c>
      <c r="AW21" s="53">
        <v>-0.1</v>
      </c>
      <c r="AX21" s="53">
        <v>1.49</v>
      </c>
      <c r="AY21" s="53">
        <v>-0.14000000000000001</v>
      </c>
      <c r="AZ21" s="53">
        <v>-1.07</v>
      </c>
      <c r="BA21" s="21">
        <v>5.8</v>
      </c>
      <c r="BB21" s="21">
        <v>61.5</v>
      </c>
      <c r="BC21" s="21"/>
      <c r="BD21" s="21"/>
      <c r="BE21" s="53">
        <v>2004.24</v>
      </c>
      <c r="BF21" s="53">
        <v>25.33</v>
      </c>
      <c r="BG21" s="53">
        <v>-2.23</v>
      </c>
      <c r="BH21" s="53">
        <v>2.0299999999999998</v>
      </c>
      <c r="BI21" s="53">
        <v>0.98</v>
      </c>
      <c r="BJ21" s="53">
        <v>-0.37</v>
      </c>
      <c r="BK21" s="53">
        <v>1.28</v>
      </c>
      <c r="BL21" s="53">
        <v>-0.77</v>
      </c>
      <c r="BM21" s="53">
        <v>-1.86</v>
      </c>
      <c r="BN21" s="21">
        <v>5.2</v>
      </c>
      <c r="BO21" s="21">
        <v>61.3</v>
      </c>
      <c r="BP21" s="21"/>
      <c r="BQ21" s="21"/>
      <c r="BR21" s="53">
        <v>2050.84</v>
      </c>
      <c r="BS21" s="53">
        <v>25.92</v>
      </c>
      <c r="BT21" s="53">
        <v>7.0000000000000007E-2</v>
      </c>
      <c r="BU21" s="53">
        <v>2.74</v>
      </c>
      <c r="BV21" s="53">
        <v>0.99</v>
      </c>
      <c r="BW21" s="53">
        <v>0.17</v>
      </c>
      <c r="BX21" s="53">
        <v>1.73</v>
      </c>
      <c r="BY21" s="53">
        <v>0.49</v>
      </c>
      <c r="BZ21" s="53">
        <v>0.04</v>
      </c>
      <c r="CA21" s="21">
        <v>6.6</v>
      </c>
      <c r="CB21" s="21">
        <v>61.9</v>
      </c>
      <c r="CC21" s="21"/>
      <c r="CD21" s="21"/>
    </row>
    <row r="22" spans="1:82">
      <c r="A22" s="16">
        <v>1990</v>
      </c>
      <c r="B22" s="19">
        <v>2064.7704869170511</v>
      </c>
      <c r="C22" s="19">
        <v>25.889491429820779</v>
      </c>
      <c r="D22" s="19">
        <v>2.1652925199299862</v>
      </c>
      <c r="E22" s="19">
        <v>2.1832237950751754</v>
      </c>
      <c r="F22" s="19">
        <v>1.0638228963440552</v>
      </c>
      <c r="G22" s="19">
        <v>-0.24187507915435391</v>
      </c>
      <c r="H22" s="19">
        <v>0.10065243247422463</v>
      </c>
      <c r="I22" s="19">
        <v>1.2606235454112493</v>
      </c>
      <c r="J22" s="19">
        <v>0.34228946793005322</v>
      </c>
      <c r="K22" s="19">
        <v>1.8230030519999332</v>
      </c>
      <c r="L22" s="20">
        <v>6.1565210773806438</v>
      </c>
      <c r="M22" s="20">
        <v>61.779876523764756</v>
      </c>
      <c r="N22" s="21"/>
      <c r="O22" s="21"/>
      <c r="P22" s="19">
        <v>2040.5630258220272</v>
      </c>
      <c r="Q22" s="19">
        <v>25.585961879912738</v>
      </c>
      <c r="R22" s="19">
        <v>0.88477261228205517</v>
      </c>
      <c r="S22" s="19">
        <v>1.7475899271400943</v>
      </c>
      <c r="T22" s="19">
        <v>1.0605665772117938</v>
      </c>
      <c r="U22" s="19">
        <v>-0.52829355736063799</v>
      </c>
      <c r="V22" s="19">
        <v>0.10065243247422463</v>
      </c>
      <c r="W22" s="19">
        <v>1.1146644748147139</v>
      </c>
      <c r="X22" s="19">
        <v>-0.33291182094966648</v>
      </c>
      <c r="Y22" s="19">
        <v>1.2176844332317216</v>
      </c>
      <c r="Z22" s="20">
        <v>5.5618600878156332</v>
      </c>
      <c r="AA22" s="20">
        <v>61.399415126474707</v>
      </c>
      <c r="AB22" s="21"/>
      <c r="AC22" s="21"/>
      <c r="AD22" s="19">
        <v>2084.8143493631687</v>
      </c>
      <c r="AE22" s="19">
        <v>26.140814958662034</v>
      </c>
      <c r="AF22" s="19">
        <v>3.8131855599126547</v>
      </c>
      <c r="AG22" s="19">
        <v>2.6468339643160608</v>
      </c>
      <c r="AH22" s="19">
        <v>1.0669066696364748</v>
      </c>
      <c r="AI22" s="19">
        <v>6.4840849244203955E-2</v>
      </c>
      <c r="AJ22" s="19">
        <v>0.10065243247422463</v>
      </c>
      <c r="AK22" s="19">
        <v>1.4144340129611577</v>
      </c>
      <c r="AL22" s="19">
        <v>1.0420890728395609</v>
      </c>
      <c r="AM22" s="19">
        <v>2.7710964870730939</v>
      </c>
      <c r="AN22" s="20">
        <v>6.9299202563304254</v>
      </c>
      <c r="AO22" s="20">
        <v>62.233987169445847</v>
      </c>
      <c r="AP22" s="21"/>
      <c r="AQ22" s="21"/>
      <c r="AR22" s="53">
        <v>2075.34</v>
      </c>
      <c r="AS22" s="53">
        <v>26.02</v>
      </c>
      <c r="AT22" s="53">
        <v>1.7</v>
      </c>
      <c r="AU22" s="53">
        <v>2.2200000000000002</v>
      </c>
      <c r="AV22" s="53">
        <v>1.06</v>
      </c>
      <c r="AW22" s="53">
        <v>-0.28000000000000003</v>
      </c>
      <c r="AX22" s="53">
        <v>1.43</v>
      </c>
      <c r="AY22" s="53">
        <v>0.21</v>
      </c>
      <c r="AZ22" s="53">
        <v>1.48</v>
      </c>
      <c r="BA22" s="21">
        <v>6.1</v>
      </c>
      <c r="BB22" s="21">
        <v>61.8</v>
      </c>
      <c r="BC22" s="21"/>
      <c r="BD22" s="21"/>
      <c r="BE22" s="53">
        <v>2050.12</v>
      </c>
      <c r="BF22" s="53">
        <v>25.71</v>
      </c>
      <c r="BG22" s="53">
        <v>0.69</v>
      </c>
      <c r="BH22" s="53">
        <v>1.87</v>
      </c>
      <c r="BI22" s="53">
        <v>1.06</v>
      </c>
      <c r="BJ22" s="53">
        <v>-0.55000000000000004</v>
      </c>
      <c r="BK22" s="53">
        <v>1.22</v>
      </c>
      <c r="BL22" s="53">
        <v>-0.48</v>
      </c>
      <c r="BM22" s="53">
        <v>0.75</v>
      </c>
      <c r="BN22" s="21">
        <v>5.5</v>
      </c>
      <c r="BO22" s="21">
        <v>61.5</v>
      </c>
      <c r="BP22" s="21"/>
      <c r="BQ22" s="21"/>
      <c r="BR22" s="53">
        <v>2096.56</v>
      </c>
      <c r="BS22" s="53">
        <v>26.29</v>
      </c>
      <c r="BT22" s="53">
        <v>2.93</v>
      </c>
      <c r="BU22" s="53">
        <v>2.59</v>
      </c>
      <c r="BV22" s="53">
        <v>1.07</v>
      </c>
      <c r="BW22" s="53">
        <v>0.01</v>
      </c>
      <c r="BX22" s="53">
        <v>1.66</v>
      </c>
      <c r="BY22" s="53">
        <v>0.89</v>
      </c>
      <c r="BZ22" s="53">
        <v>2.52</v>
      </c>
      <c r="CA22" s="21">
        <v>6.9</v>
      </c>
      <c r="CB22" s="21">
        <v>62.3</v>
      </c>
      <c r="CC22" s="21"/>
      <c r="CD22" s="21"/>
    </row>
    <row r="23" spans="1:82">
      <c r="A23" s="16">
        <v>1991</v>
      </c>
      <c r="B23" s="19">
        <v>2114.3089377813267</v>
      </c>
      <c r="C23" s="19">
        <v>26.365061240134846</v>
      </c>
      <c r="D23" s="19">
        <v>4.9608472210549159</v>
      </c>
      <c r="E23" s="19">
        <v>2.3822143950447776</v>
      </c>
      <c r="F23" s="19">
        <v>1.1269246374387976</v>
      </c>
      <c r="G23" s="19">
        <v>-6.7704830317627501E-2</v>
      </c>
      <c r="H23" s="19">
        <v>6.30603536818959E-2</v>
      </c>
      <c r="I23" s="19">
        <v>1.2599342342417117</v>
      </c>
      <c r="J23" s="19">
        <v>5.4046003052638518</v>
      </c>
      <c r="K23" s="19">
        <v>-0.44375308420893589</v>
      </c>
      <c r="L23" s="20">
        <v>6.4358869165015085</v>
      </c>
      <c r="M23" s="20">
        <v>62.058951399492045</v>
      </c>
      <c r="N23" s="20">
        <v>18.509341744284583</v>
      </c>
      <c r="O23" s="20">
        <v>9.1662164595714017</v>
      </c>
      <c r="P23" s="19">
        <v>2091.4208814166914</v>
      </c>
      <c r="Q23" s="19">
        <v>26.079651195775625</v>
      </c>
      <c r="R23" s="19">
        <v>3.7796374733663614</v>
      </c>
      <c r="S23" s="19">
        <v>1.90610683356338</v>
      </c>
      <c r="T23" s="19">
        <v>1.1234479223418554</v>
      </c>
      <c r="U23" s="19">
        <v>-0.3943219490931747</v>
      </c>
      <c r="V23" s="19">
        <v>6.30603536818959E-2</v>
      </c>
      <c r="W23" s="19">
        <v>1.1139205066328033</v>
      </c>
      <c r="X23" s="19">
        <v>4.6984564264117896</v>
      </c>
      <c r="Y23" s="19">
        <v>-0.91881895304542804</v>
      </c>
      <c r="Z23" s="20">
        <v>5.8591166150611746</v>
      </c>
      <c r="AA23" s="20">
        <v>61.633723978429103</v>
      </c>
      <c r="AB23" s="20">
        <v>18.509341744284583</v>
      </c>
      <c r="AC23" s="20">
        <v>9.1662164595714017</v>
      </c>
      <c r="AD23" s="19">
        <v>2133.2557401979816</v>
      </c>
      <c r="AE23" s="19">
        <v>26.601324539737618</v>
      </c>
      <c r="AF23" s="19">
        <v>6.5566990414737436</v>
      </c>
      <c r="AG23" s="19">
        <v>2.806567377798391</v>
      </c>
      <c r="AH23" s="19">
        <v>1.1302932270614274</v>
      </c>
      <c r="AI23" s="19">
        <v>0.19719418136191982</v>
      </c>
      <c r="AJ23" s="19">
        <v>6.30603536818959E-2</v>
      </c>
      <c r="AK23" s="19">
        <v>1.4160196156931477</v>
      </c>
      <c r="AL23" s="19">
        <v>6.1694344043172906</v>
      </c>
      <c r="AM23" s="19">
        <v>0.3872646371564531</v>
      </c>
      <c r="AN23" s="20">
        <v>7.1738488536077503</v>
      </c>
      <c r="AO23" s="20">
        <v>62.534952233570394</v>
      </c>
      <c r="AP23" s="20">
        <v>18.509341744284583</v>
      </c>
      <c r="AQ23" s="20">
        <v>9.1662164595714017</v>
      </c>
      <c r="AR23" s="53">
        <v>2125.92</v>
      </c>
      <c r="AS23" s="53">
        <v>26.51</v>
      </c>
      <c r="AT23" s="53">
        <v>4.47</v>
      </c>
      <c r="AU23" s="53">
        <v>2.41</v>
      </c>
      <c r="AV23" s="53">
        <v>1.1299999999999999</v>
      </c>
      <c r="AW23" s="53">
        <v>-0.08</v>
      </c>
      <c r="AX23" s="53">
        <v>1.37</v>
      </c>
      <c r="AY23" s="53">
        <v>5.18</v>
      </c>
      <c r="AZ23" s="53">
        <v>-0.72</v>
      </c>
      <c r="BA23" s="21">
        <v>6.4</v>
      </c>
      <c r="BB23" s="21">
        <v>62.1</v>
      </c>
      <c r="BC23" s="21">
        <v>18.5</v>
      </c>
      <c r="BD23" s="21">
        <v>9.1999999999999993</v>
      </c>
      <c r="BE23" s="53">
        <v>2101.1</v>
      </c>
      <c r="BF23" s="53">
        <v>26.2</v>
      </c>
      <c r="BG23" s="53">
        <v>3.47</v>
      </c>
      <c r="BH23" s="53">
        <v>2.0299999999999998</v>
      </c>
      <c r="BI23" s="53">
        <v>1.1299999999999999</v>
      </c>
      <c r="BJ23" s="53">
        <v>-0.41</v>
      </c>
      <c r="BK23" s="53">
        <v>1.1499999999999999</v>
      </c>
      <c r="BL23" s="53">
        <v>4.46</v>
      </c>
      <c r="BM23" s="53">
        <v>-1.38</v>
      </c>
      <c r="BN23" s="21">
        <v>5.8</v>
      </c>
      <c r="BO23" s="21">
        <v>61.7</v>
      </c>
      <c r="BP23" s="21">
        <v>18.5</v>
      </c>
      <c r="BQ23" s="21">
        <v>9.1999999999999993</v>
      </c>
      <c r="BR23" s="53">
        <v>2146.5</v>
      </c>
      <c r="BS23" s="53">
        <v>26.77</v>
      </c>
      <c r="BT23" s="53">
        <v>5.68</v>
      </c>
      <c r="BU23" s="53">
        <v>2.77</v>
      </c>
      <c r="BV23" s="53">
        <v>1.1299999999999999</v>
      </c>
      <c r="BW23" s="53">
        <v>0.18</v>
      </c>
      <c r="BX23" s="53">
        <v>1.6</v>
      </c>
      <c r="BY23" s="53">
        <v>5.92</v>
      </c>
      <c r="BZ23" s="53">
        <v>0.25</v>
      </c>
      <c r="CA23" s="21">
        <v>7.2</v>
      </c>
      <c r="CB23" s="21">
        <v>62.6</v>
      </c>
      <c r="CC23" s="21">
        <v>18.509341744284583</v>
      </c>
      <c r="CD23" s="21">
        <v>9.1662164595714017</v>
      </c>
    </row>
    <row r="24" spans="1:82">
      <c r="A24" s="16">
        <v>1992</v>
      </c>
      <c r="B24" s="19">
        <v>2177.4452357391933</v>
      </c>
      <c r="C24" s="19">
        <v>26.946565327779872</v>
      </c>
      <c r="D24" s="19">
        <v>3.805163817637176</v>
      </c>
      <c r="E24" s="19">
        <v>2.939635811775263</v>
      </c>
      <c r="F24" s="19">
        <v>1.1527670745962688</v>
      </c>
      <c r="G24" s="19">
        <v>0.49944752236627665</v>
      </c>
      <c r="H24" s="19">
        <v>3.4789216016200886E-2</v>
      </c>
      <c r="I24" s="19">
        <v>1.2526319987965167</v>
      </c>
      <c r="J24" s="19">
        <v>3.6632725903010872</v>
      </c>
      <c r="K24" s="19">
        <v>0.14189122733608883</v>
      </c>
      <c r="L24" s="20">
        <v>6.7697123322092914</v>
      </c>
      <c r="M24" s="20">
        <v>62.330955186283951</v>
      </c>
      <c r="N24" s="20">
        <v>19.897520205815113</v>
      </c>
      <c r="O24" s="20">
        <v>9.4056308654848806</v>
      </c>
      <c r="P24" s="19">
        <v>2155.7945449943982</v>
      </c>
      <c r="Q24" s="19">
        <v>26.678631263138229</v>
      </c>
      <c r="R24" s="19">
        <v>2.770829182367716</v>
      </c>
      <c r="S24" s="19">
        <v>2.573993530916252</v>
      </c>
      <c r="T24" s="19">
        <v>1.1501322819716395</v>
      </c>
      <c r="U24" s="19">
        <v>0.27724287525428326</v>
      </c>
      <c r="V24" s="19">
        <v>3.4789216016200886E-2</v>
      </c>
      <c r="W24" s="19">
        <v>1.1118291576741286</v>
      </c>
      <c r="X24" s="19">
        <v>2.9970867016071696</v>
      </c>
      <c r="Y24" s="19">
        <v>-0.22625751923945359</v>
      </c>
      <c r="Z24" s="20">
        <v>6.1980143523709677</v>
      </c>
      <c r="AA24" s="20">
        <v>61.917037566921366</v>
      </c>
      <c r="AB24" s="20">
        <v>19.897520205815113</v>
      </c>
      <c r="AC24" s="20">
        <v>9.4056308654848806</v>
      </c>
      <c r="AD24" s="19">
        <v>2195.3212512530686</v>
      </c>
      <c r="AE24" s="19">
        <v>27.167786606707477</v>
      </c>
      <c r="AF24" s="19">
        <v>5.2877151983165165</v>
      </c>
      <c r="AG24" s="19">
        <v>3.3183581333840695</v>
      </c>
      <c r="AH24" s="19">
        <v>1.1553298685892817</v>
      </c>
      <c r="AI24" s="19">
        <v>0.72140474087665585</v>
      </c>
      <c r="AJ24" s="19">
        <v>3.4789216016200886E-2</v>
      </c>
      <c r="AK24" s="19">
        <v>1.406834307901931</v>
      </c>
      <c r="AL24" s="19">
        <v>4.3909289708163959</v>
      </c>
      <c r="AM24" s="19">
        <v>0.89678622750012082</v>
      </c>
      <c r="AN24" s="20">
        <v>7.4791454730130384</v>
      </c>
      <c r="AO24" s="20">
        <v>62.775312479059863</v>
      </c>
      <c r="AP24" s="20">
        <v>19.897520205815113</v>
      </c>
      <c r="AQ24" s="20">
        <v>9.4056308654848806</v>
      </c>
      <c r="AR24" s="53">
        <v>2191.4699999999998</v>
      </c>
      <c r="AS24" s="53">
        <v>27.12</v>
      </c>
      <c r="AT24" s="53">
        <v>3.23</v>
      </c>
      <c r="AU24" s="53">
        <v>3.04</v>
      </c>
      <c r="AV24" s="53">
        <v>1.1599999999999999</v>
      </c>
      <c r="AW24" s="53">
        <v>0.51</v>
      </c>
      <c r="AX24" s="53">
        <v>1.37</v>
      </c>
      <c r="AY24" s="53">
        <v>3.38</v>
      </c>
      <c r="AZ24" s="53">
        <v>-0.17</v>
      </c>
      <c r="BA24" s="21">
        <v>6.8</v>
      </c>
      <c r="BB24" s="21">
        <v>62.4</v>
      </c>
      <c r="BC24" s="21">
        <v>19.899999999999999</v>
      </c>
      <c r="BD24" s="21">
        <v>9.4</v>
      </c>
      <c r="BE24" s="53">
        <v>2167.71</v>
      </c>
      <c r="BF24" s="53">
        <v>26.83</v>
      </c>
      <c r="BG24" s="53">
        <v>2.31</v>
      </c>
      <c r="BH24" s="53">
        <v>2.71</v>
      </c>
      <c r="BI24" s="53">
        <v>1.1499999999999999</v>
      </c>
      <c r="BJ24" s="53">
        <v>0.28999999999999998</v>
      </c>
      <c r="BK24" s="53">
        <v>1.1399999999999999</v>
      </c>
      <c r="BL24" s="53">
        <v>2.7</v>
      </c>
      <c r="BM24" s="53">
        <v>-0.75</v>
      </c>
      <c r="BN24" s="21">
        <v>6.1</v>
      </c>
      <c r="BO24" s="21">
        <v>62</v>
      </c>
      <c r="BP24" s="21">
        <v>19.899999999999999</v>
      </c>
      <c r="BQ24" s="21">
        <v>9.4</v>
      </c>
      <c r="BR24" s="53">
        <v>2211.1999999999998</v>
      </c>
      <c r="BS24" s="53">
        <v>27.36</v>
      </c>
      <c r="BT24" s="53">
        <v>4.34</v>
      </c>
      <c r="BU24" s="53">
        <v>3.36</v>
      </c>
      <c r="BV24" s="53">
        <v>1.1599999999999999</v>
      </c>
      <c r="BW24" s="53">
        <v>0.73</v>
      </c>
      <c r="BX24" s="53">
        <v>1.61</v>
      </c>
      <c r="BY24" s="53">
        <v>4.0999999999999996</v>
      </c>
      <c r="BZ24" s="53">
        <v>0.72</v>
      </c>
      <c r="CA24" s="21">
        <v>7.5</v>
      </c>
      <c r="CB24" s="21">
        <v>62.8</v>
      </c>
      <c r="CC24" s="21">
        <v>19.897520205815113</v>
      </c>
      <c r="CD24" s="21">
        <v>9.4056308654848806</v>
      </c>
    </row>
    <row r="25" spans="1:82">
      <c r="A25" s="16">
        <v>1993</v>
      </c>
      <c r="B25" s="19">
        <v>2231.362174154664</v>
      </c>
      <c r="C25" s="19">
        <v>27.518152825500366</v>
      </c>
      <c r="D25" s="19">
        <v>0.31038045689185756</v>
      </c>
      <c r="E25" s="19">
        <v>2.4489090769015878</v>
      </c>
      <c r="F25" s="19">
        <v>1.0496852949697539</v>
      </c>
      <c r="G25" s="19">
        <v>0.15056343064071598</v>
      </c>
      <c r="H25" s="19">
        <v>1.513903917522086E-2</v>
      </c>
      <c r="I25" s="19">
        <v>1.2335213121158972</v>
      </c>
      <c r="J25" s="19">
        <v>1.6796885225952791</v>
      </c>
      <c r="K25" s="19">
        <v>-1.3693080657034216</v>
      </c>
      <c r="L25" s="20">
        <v>7.1085336208716168</v>
      </c>
      <c r="M25" s="20">
        <v>62.519005462865792</v>
      </c>
      <c r="N25" s="20">
        <v>21.207837165705897</v>
      </c>
      <c r="O25" s="20">
        <v>9.6901988748910561</v>
      </c>
      <c r="P25" s="19">
        <v>2211.8289095114319</v>
      </c>
      <c r="Q25" s="19">
        <v>27.277259900156668</v>
      </c>
      <c r="R25" s="19">
        <v>-0.57169803719204171</v>
      </c>
      <c r="S25" s="19">
        <v>2.0892201999374023</v>
      </c>
      <c r="T25" s="19">
        <v>1.0487614897670969</v>
      </c>
      <c r="U25" s="19">
        <v>-8.0871173625176415E-2</v>
      </c>
      <c r="V25" s="19">
        <v>1.513903917522086E-2</v>
      </c>
      <c r="W25" s="19">
        <v>1.1061908446202608</v>
      </c>
      <c r="X25" s="19">
        <v>1.0973800857399081</v>
      </c>
      <c r="Y25" s="19">
        <v>-1.6690781229319498</v>
      </c>
      <c r="Z25" s="20">
        <v>6.5476357085904286</v>
      </c>
      <c r="AA25" s="20">
        <v>62.167844042535904</v>
      </c>
      <c r="AB25" s="20">
        <v>21.207837165705897</v>
      </c>
      <c r="AC25" s="20">
        <v>9.6901988748910561</v>
      </c>
      <c r="AD25" s="19">
        <v>2247.5716117996617</v>
      </c>
      <c r="AE25" s="19">
        <v>27.71805483490834</v>
      </c>
      <c r="AF25" s="19">
        <v>1.6124057138036283</v>
      </c>
      <c r="AG25" s="19">
        <v>2.8291923154108676</v>
      </c>
      <c r="AH25" s="19">
        <v>1.0505813899955523</v>
      </c>
      <c r="AI25" s="19">
        <v>0.38010688297908085</v>
      </c>
      <c r="AJ25" s="19">
        <v>1.513903917522086E-2</v>
      </c>
      <c r="AK25" s="19">
        <v>1.3833650032610136</v>
      </c>
      <c r="AL25" s="19">
        <v>2.3113272944414653</v>
      </c>
      <c r="AM25" s="19">
        <v>-0.69892158063783705</v>
      </c>
      <c r="AN25" s="20">
        <v>7.7775557946367897</v>
      </c>
      <c r="AO25" s="20">
        <v>62.882641471616552</v>
      </c>
      <c r="AP25" s="20">
        <v>21.207837165705897</v>
      </c>
      <c r="AQ25" s="20">
        <v>9.6901988748910561</v>
      </c>
      <c r="AR25" s="53">
        <v>2247.5500000000002</v>
      </c>
      <c r="AS25" s="53">
        <v>27.72</v>
      </c>
      <c r="AT25" s="53">
        <v>-0.35</v>
      </c>
      <c r="AU25" s="53">
        <v>2.5299999999999998</v>
      </c>
      <c r="AV25" s="53">
        <v>1.05</v>
      </c>
      <c r="AW25" s="53">
        <v>0.19</v>
      </c>
      <c r="AX25" s="53">
        <v>1.29</v>
      </c>
      <c r="AY25" s="53">
        <v>1.24</v>
      </c>
      <c r="AZ25" s="53">
        <v>-1.61</v>
      </c>
      <c r="BA25" s="21">
        <v>7</v>
      </c>
      <c r="BB25" s="21">
        <v>62.6</v>
      </c>
      <c r="BC25" s="21">
        <v>21.2</v>
      </c>
      <c r="BD25" s="21">
        <v>9.6999999999999993</v>
      </c>
      <c r="BE25" s="53">
        <v>2225.29</v>
      </c>
      <c r="BF25" s="53">
        <v>27.44</v>
      </c>
      <c r="BG25" s="53">
        <v>-1.1599999999999999</v>
      </c>
      <c r="BH25" s="53">
        <v>2.2200000000000002</v>
      </c>
      <c r="BI25" s="53">
        <v>1.05</v>
      </c>
      <c r="BJ25" s="53">
        <v>-0.04</v>
      </c>
      <c r="BK25" s="53">
        <v>1.07</v>
      </c>
      <c r="BL25" s="53">
        <v>0.65</v>
      </c>
      <c r="BM25" s="53">
        <v>-2.13</v>
      </c>
      <c r="BN25" s="21">
        <v>6.4</v>
      </c>
      <c r="BO25" s="21">
        <v>62.2</v>
      </c>
      <c r="BP25" s="21">
        <v>21.2</v>
      </c>
      <c r="BQ25" s="21">
        <v>9.6999999999999993</v>
      </c>
      <c r="BR25" s="53">
        <v>2265.7800000000002</v>
      </c>
      <c r="BS25" s="53">
        <v>27.94</v>
      </c>
      <c r="BT25" s="53">
        <v>0.65</v>
      </c>
      <c r="BU25" s="53">
        <v>2.85</v>
      </c>
      <c r="BV25" s="53">
        <v>1.05</v>
      </c>
      <c r="BW25" s="53">
        <v>0.42</v>
      </c>
      <c r="BX25" s="53">
        <v>1.5</v>
      </c>
      <c r="BY25" s="53">
        <v>1.88</v>
      </c>
      <c r="BZ25" s="53">
        <v>-0.81</v>
      </c>
      <c r="CA25" s="21">
        <v>7.7</v>
      </c>
      <c r="CB25" s="21">
        <v>62.9</v>
      </c>
      <c r="CC25" s="21">
        <v>21.207837165705897</v>
      </c>
      <c r="CD25" s="21">
        <v>9.6901988748910561</v>
      </c>
    </row>
    <row r="26" spans="1:82">
      <c r="A26" s="16">
        <v>1994</v>
      </c>
      <c r="B26" s="19">
        <v>2275.4338289240122</v>
      </c>
      <c r="C26" s="19">
        <v>28.01980420420373</v>
      </c>
      <c r="D26" s="19">
        <v>0.72214018205134878</v>
      </c>
      <c r="E26" s="19">
        <v>1.9599475736739818</v>
      </c>
      <c r="F26" s="19">
        <v>0.92504843876726905</v>
      </c>
      <c r="G26" s="19">
        <v>-0.17673263533305317</v>
      </c>
      <c r="H26" s="19">
        <v>4.109823159073045E-3</v>
      </c>
      <c r="I26" s="19">
        <v>1.2075219470806928</v>
      </c>
      <c r="J26" s="19">
        <v>0.51545419956885141</v>
      </c>
      <c r="K26" s="19">
        <v>0.20668598248249737</v>
      </c>
      <c r="L26" s="20">
        <v>7.4764872152374071</v>
      </c>
      <c r="M26" s="20">
        <v>62.656253683760951</v>
      </c>
      <c r="N26" s="20">
        <v>22.208717236977584</v>
      </c>
      <c r="O26" s="20">
        <v>9.8920246046622147</v>
      </c>
      <c r="P26" s="19">
        <v>2258.2257898480161</v>
      </c>
      <c r="Q26" s="19">
        <v>27.807903563755001</v>
      </c>
      <c r="R26" s="19">
        <v>-6.7046375293040431E-2</v>
      </c>
      <c r="S26" s="19">
        <v>1.5949997007641434</v>
      </c>
      <c r="T26" s="19">
        <v>0.92380014857105019</v>
      </c>
      <c r="U26" s="19">
        <v>-0.42381867905944298</v>
      </c>
      <c r="V26" s="19">
        <v>4.109823159073045E-3</v>
      </c>
      <c r="W26" s="19">
        <v>1.0909084080934632</v>
      </c>
      <c r="X26" s="19">
        <v>3.0687973421945737E-3</v>
      </c>
      <c r="Y26" s="19">
        <v>-7.0115172635235007E-2</v>
      </c>
      <c r="Z26" s="20">
        <v>6.8668658082482068</v>
      </c>
      <c r="AA26" s="20">
        <v>62.415699080856832</v>
      </c>
      <c r="AB26" s="20">
        <v>22.208717236977584</v>
      </c>
      <c r="AC26" s="20">
        <v>9.8920246046622147</v>
      </c>
      <c r="AD26" s="19">
        <v>2290.1987862364344</v>
      </c>
      <c r="AE26" s="19">
        <v>28.201620615526544</v>
      </c>
      <c r="AF26" s="19">
        <v>1.8330565680983915</v>
      </c>
      <c r="AG26" s="19">
        <v>2.3486396653671906</v>
      </c>
      <c r="AH26" s="19">
        <v>0.92641006852954144</v>
      </c>
      <c r="AI26" s="19">
        <v>6.8334054043590831E-2</v>
      </c>
      <c r="AJ26" s="19">
        <v>4.109823159073045E-3</v>
      </c>
      <c r="AK26" s="19">
        <v>1.3497857196349854</v>
      </c>
      <c r="AL26" s="19">
        <v>1.0550084989914077</v>
      </c>
      <c r="AM26" s="19">
        <v>0.77804806910698376</v>
      </c>
      <c r="AN26" s="20">
        <v>8.1070882265670328</v>
      </c>
      <c r="AO26" s="20">
        <v>62.904718274123425</v>
      </c>
      <c r="AP26" s="20">
        <v>22.208717236977584</v>
      </c>
      <c r="AQ26" s="20">
        <v>9.8920246046622147</v>
      </c>
      <c r="AR26" s="53">
        <v>2294.65</v>
      </c>
      <c r="AS26" s="53">
        <v>28.26</v>
      </c>
      <c r="AT26" s="53">
        <v>-7.0000000000000007E-2</v>
      </c>
      <c r="AU26" s="53">
        <v>2.08</v>
      </c>
      <c r="AV26" s="53">
        <v>0.92</v>
      </c>
      <c r="AW26" s="53">
        <v>-0.13</v>
      </c>
      <c r="AX26" s="53">
        <v>1.28</v>
      </c>
      <c r="AY26" s="53">
        <v>0.05</v>
      </c>
      <c r="AZ26" s="53">
        <v>-0.14000000000000001</v>
      </c>
      <c r="BA26" s="21">
        <v>7.3</v>
      </c>
      <c r="BB26" s="21">
        <v>62.7</v>
      </c>
      <c r="BC26" s="21">
        <v>22.2</v>
      </c>
      <c r="BD26" s="21">
        <v>9.9</v>
      </c>
      <c r="BE26" s="53">
        <v>2273.77</v>
      </c>
      <c r="BF26" s="53">
        <v>28</v>
      </c>
      <c r="BG26" s="53">
        <v>-0.85</v>
      </c>
      <c r="BH26" s="53">
        <v>1.74</v>
      </c>
      <c r="BI26" s="53">
        <v>0.92</v>
      </c>
      <c r="BJ26" s="53">
        <v>-0.37</v>
      </c>
      <c r="BK26" s="53">
        <v>1.06</v>
      </c>
      <c r="BL26" s="53">
        <v>-0.5</v>
      </c>
      <c r="BM26" s="53">
        <v>-0.67</v>
      </c>
      <c r="BN26" s="21">
        <v>6.7</v>
      </c>
      <c r="BO26" s="21">
        <v>62.5</v>
      </c>
      <c r="BP26" s="21">
        <v>22.2</v>
      </c>
      <c r="BQ26" s="21">
        <v>9.9</v>
      </c>
      <c r="BR26" s="53">
        <v>2312.6999999999998</v>
      </c>
      <c r="BS26" s="53">
        <v>28.48</v>
      </c>
      <c r="BT26" s="53">
        <v>0.84</v>
      </c>
      <c r="BU26" s="53">
        <v>2.44</v>
      </c>
      <c r="BV26" s="53">
        <v>0.92</v>
      </c>
      <c r="BW26" s="53">
        <v>0.11</v>
      </c>
      <c r="BX26" s="53">
        <v>1.55</v>
      </c>
      <c r="BY26" s="53">
        <v>0.62</v>
      </c>
      <c r="BZ26" s="53">
        <v>0.6</v>
      </c>
      <c r="CA26" s="21">
        <v>8</v>
      </c>
      <c r="CB26" s="21">
        <v>62.9</v>
      </c>
      <c r="CC26" s="21">
        <v>22.208717236977584</v>
      </c>
      <c r="CD26" s="21">
        <v>9.8920246046622147</v>
      </c>
    </row>
    <row r="27" spans="1:82">
      <c r="A27" s="16">
        <v>1995</v>
      </c>
      <c r="B27" s="19">
        <v>2316.6907713557594</v>
      </c>
      <c r="C27" s="19">
        <v>28.457996585859156</v>
      </c>
      <c r="D27" s="19">
        <v>0.48436541067199873</v>
      </c>
      <c r="E27" s="19">
        <v>1.8045314804044488</v>
      </c>
      <c r="F27" s="19">
        <v>0.87770474131989307</v>
      </c>
      <c r="G27" s="19">
        <v>-0.24368653772026622</v>
      </c>
      <c r="H27" s="19">
        <v>1.7015679676108952E-3</v>
      </c>
      <c r="I27" s="19">
        <v>1.168811708837211</v>
      </c>
      <c r="J27" s="19">
        <v>7.1455126743421981E-3</v>
      </c>
      <c r="K27" s="19">
        <v>0.47721989799765652</v>
      </c>
      <c r="L27" s="20">
        <v>7.796571313134633</v>
      </c>
      <c r="M27" s="20">
        <v>62.852352778750664</v>
      </c>
      <c r="N27" s="20">
        <v>23.153817999740038</v>
      </c>
      <c r="O27" s="20">
        <v>9.9810735502865242</v>
      </c>
      <c r="P27" s="19">
        <v>2302.1373329497733</v>
      </c>
      <c r="Q27" s="19">
        <v>28.279223611239111</v>
      </c>
      <c r="R27" s="19">
        <v>-0.3123654010470619</v>
      </c>
      <c r="S27" s="19">
        <v>1.4553526932907357</v>
      </c>
      <c r="T27" s="19">
        <v>0.87603597852295578</v>
      </c>
      <c r="U27" s="19">
        <v>-0.48716437047172378</v>
      </c>
      <c r="V27" s="19">
        <v>1.7015679676108952E-3</v>
      </c>
      <c r="W27" s="19">
        <v>1.0647795172718928</v>
      </c>
      <c r="X27" s="19">
        <v>-0.49717173698469019</v>
      </c>
      <c r="Y27" s="19">
        <v>0.18480633593762832</v>
      </c>
      <c r="Z27" s="20">
        <v>7.1202202750529384</v>
      </c>
      <c r="AA27" s="20">
        <v>62.738047307009914</v>
      </c>
      <c r="AB27" s="20">
        <v>23.153817999740038</v>
      </c>
      <c r="AC27" s="20">
        <v>9.9810735502865242</v>
      </c>
      <c r="AD27" s="19">
        <v>2330.8662915717246</v>
      </c>
      <c r="AE27" s="19">
        <v>28.632127251417351</v>
      </c>
      <c r="AF27" s="19">
        <v>1.3837411829029667</v>
      </c>
      <c r="AG27" s="19">
        <v>2.1965681887050592</v>
      </c>
      <c r="AH27" s="19">
        <v>0.87949538045322262</v>
      </c>
      <c r="AI27" s="19">
        <v>7.7354198656464047E-3</v>
      </c>
      <c r="AJ27" s="19">
        <v>1.7015679676108952E-3</v>
      </c>
      <c r="AK27" s="19">
        <v>1.3076358204185794</v>
      </c>
      <c r="AL27" s="19">
        <v>0.43693456110039253</v>
      </c>
      <c r="AM27" s="19">
        <v>0.94680662180257402</v>
      </c>
      <c r="AN27" s="20">
        <v>8.3505858739992771</v>
      </c>
      <c r="AO27" s="20">
        <v>63.002996009472</v>
      </c>
      <c r="AP27" s="20">
        <v>23.153817999740038</v>
      </c>
      <c r="AQ27" s="20">
        <v>9.9810735502865242</v>
      </c>
      <c r="AR27" s="53">
        <v>2336.87</v>
      </c>
      <c r="AS27" s="53">
        <v>28.71</v>
      </c>
      <c r="AT27" s="53">
        <v>-0.36</v>
      </c>
      <c r="AU27" s="53">
        <v>1.84</v>
      </c>
      <c r="AV27" s="53">
        <v>0.87</v>
      </c>
      <c r="AW27" s="53">
        <v>-0.2</v>
      </c>
      <c r="AX27" s="53">
        <v>1.17</v>
      </c>
      <c r="AY27" s="53">
        <v>-0.39</v>
      </c>
      <c r="AZ27" s="53">
        <v>0</v>
      </c>
      <c r="BA27" s="21">
        <v>7.6</v>
      </c>
      <c r="BB27" s="21">
        <v>62.9</v>
      </c>
      <c r="BC27" s="21">
        <v>23.2</v>
      </c>
      <c r="BD27" s="21">
        <v>10</v>
      </c>
      <c r="BE27" s="53">
        <v>2318.88</v>
      </c>
      <c r="BF27" s="53">
        <v>28.48</v>
      </c>
      <c r="BG27" s="53">
        <v>-1.05</v>
      </c>
      <c r="BH27" s="53">
        <v>1.49</v>
      </c>
      <c r="BI27" s="53">
        <v>0.87</v>
      </c>
      <c r="BJ27" s="53">
        <v>-0.44</v>
      </c>
      <c r="BK27" s="53">
        <v>0.91</v>
      </c>
      <c r="BL27" s="53">
        <v>-0.94</v>
      </c>
      <c r="BM27" s="53">
        <v>-0.37</v>
      </c>
      <c r="BN27" s="21">
        <v>6.8</v>
      </c>
      <c r="BO27" s="21">
        <v>62.8</v>
      </c>
      <c r="BP27" s="21">
        <v>23.2</v>
      </c>
      <c r="BQ27" s="21">
        <v>10</v>
      </c>
      <c r="BR27" s="53">
        <v>2353.1799999999998</v>
      </c>
      <c r="BS27" s="53">
        <v>28.91</v>
      </c>
      <c r="BT27" s="53">
        <v>0.41</v>
      </c>
      <c r="BU27" s="53">
        <v>2.1800000000000002</v>
      </c>
      <c r="BV27" s="53">
        <v>0.87</v>
      </c>
      <c r="BW27" s="53">
        <v>0.04</v>
      </c>
      <c r="BX27" s="53">
        <v>1.4</v>
      </c>
      <c r="BY27" s="53">
        <v>0.11</v>
      </c>
      <c r="BZ27" s="53">
        <v>0.64</v>
      </c>
      <c r="CA27" s="21">
        <v>8.1999999999999993</v>
      </c>
      <c r="CB27" s="21">
        <v>63</v>
      </c>
      <c r="CC27" s="21">
        <v>23.153817999740038</v>
      </c>
      <c r="CD27" s="21">
        <v>9.9810735502865242</v>
      </c>
    </row>
    <row r="28" spans="1:82">
      <c r="A28" s="16">
        <v>1996</v>
      </c>
      <c r="B28" s="19">
        <v>2353.3749952798944</v>
      </c>
      <c r="C28" s="19">
        <v>28.866755426850606</v>
      </c>
      <c r="D28" s="19">
        <v>-0.26670981636781665</v>
      </c>
      <c r="E28" s="19">
        <v>1.5776215719373037</v>
      </c>
      <c r="F28" s="19">
        <v>0.81948682343330792</v>
      </c>
      <c r="G28" s="19">
        <v>-0.37509650015188983</v>
      </c>
      <c r="H28" s="19">
        <v>6.6717324742278103E-3</v>
      </c>
      <c r="I28" s="19">
        <v>1.1265595161816577</v>
      </c>
      <c r="J28" s="19">
        <v>0.295293921954359</v>
      </c>
      <c r="K28" s="19">
        <v>-0.56200373832217565</v>
      </c>
      <c r="L28" s="20">
        <v>8.0345704050000002</v>
      </c>
      <c r="M28" s="20">
        <v>63.087945561986658</v>
      </c>
      <c r="N28" s="20">
        <v>24.485087800534362</v>
      </c>
      <c r="O28" s="20">
        <v>10.132170165803926</v>
      </c>
      <c r="P28" s="19">
        <v>2340.631564090761</v>
      </c>
      <c r="Q28" s="19">
        <v>28.71044310426138</v>
      </c>
      <c r="R28" s="19">
        <v>-1.0954575225664236</v>
      </c>
      <c r="S28" s="19">
        <v>1.2845207526920055</v>
      </c>
      <c r="T28" s="19">
        <v>0.81779578695124233</v>
      </c>
      <c r="U28" s="19">
        <v>-0.57023303347145882</v>
      </c>
      <c r="V28" s="19">
        <v>6.6717324742278103E-3</v>
      </c>
      <c r="W28" s="19">
        <v>1.0302862667379942</v>
      </c>
      <c r="X28" s="19">
        <v>-0.24253739356580928</v>
      </c>
      <c r="Y28" s="19">
        <v>-0.8529201290006142</v>
      </c>
      <c r="Z28" s="20">
        <v>7.3042212890832925</v>
      </c>
      <c r="AA28" s="20">
        <v>62.998438072802379</v>
      </c>
      <c r="AB28" s="20">
        <v>24.485087800534362</v>
      </c>
      <c r="AC28" s="20">
        <v>10.132170165803926</v>
      </c>
      <c r="AD28" s="19">
        <v>2367.8472045025337</v>
      </c>
      <c r="AE28" s="19">
        <v>29.044273130129536</v>
      </c>
      <c r="AF28" s="19">
        <v>0.48932092071937749</v>
      </c>
      <c r="AG28" s="19">
        <v>1.9222061076372614</v>
      </c>
      <c r="AH28" s="19">
        <v>0.8212783984181895</v>
      </c>
      <c r="AI28" s="19">
        <v>-0.1709114945748382</v>
      </c>
      <c r="AJ28" s="19">
        <v>6.6717324742278103E-3</v>
      </c>
      <c r="AK28" s="19">
        <v>1.2651674713196823</v>
      </c>
      <c r="AL28" s="19">
        <v>0.69558163989776867</v>
      </c>
      <c r="AM28" s="19">
        <v>-0.20626071917839117</v>
      </c>
      <c r="AN28" s="20">
        <v>8.5466456898095977</v>
      </c>
      <c r="AO28" s="20">
        <v>63.227847617893843</v>
      </c>
      <c r="AP28" s="20">
        <v>24.485087800534362</v>
      </c>
      <c r="AQ28" s="20">
        <v>10.132170165803926</v>
      </c>
      <c r="AR28" s="53">
        <v>2373.62</v>
      </c>
      <c r="AS28" s="53">
        <v>29.12</v>
      </c>
      <c r="AT28" s="53">
        <v>-1.1200000000000001</v>
      </c>
      <c r="AU28" s="53">
        <v>1.58</v>
      </c>
      <c r="AV28" s="53">
        <v>0.81</v>
      </c>
      <c r="AW28" s="53">
        <v>-0.31</v>
      </c>
      <c r="AX28" s="53">
        <v>1.08</v>
      </c>
      <c r="AY28" s="53">
        <v>-0.14000000000000001</v>
      </c>
      <c r="AZ28" s="53">
        <v>-0.99</v>
      </c>
      <c r="BA28" s="21">
        <v>7.7</v>
      </c>
      <c r="BB28" s="21">
        <v>63.1</v>
      </c>
      <c r="BC28" s="21">
        <v>24.5</v>
      </c>
      <c r="BD28" s="21">
        <v>10.1</v>
      </c>
      <c r="BE28" s="53">
        <v>2356.61</v>
      </c>
      <c r="BF28" s="53">
        <v>28.91</v>
      </c>
      <c r="BG28" s="53">
        <v>-1.86</v>
      </c>
      <c r="BH28" s="53">
        <v>1.29</v>
      </c>
      <c r="BI28" s="53">
        <v>0.81</v>
      </c>
      <c r="BJ28" s="53">
        <v>-0.5</v>
      </c>
      <c r="BK28" s="53">
        <v>0.86</v>
      </c>
      <c r="BL28" s="53">
        <v>-0.73</v>
      </c>
      <c r="BM28" s="53">
        <v>-1.4</v>
      </c>
      <c r="BN28" s="21">
        <v>6.9</v>
      </c>
      <c r="BO28" s="21">
        <v>63.1</v>
      </c>
      <c r="BP28" s="21">
        <v>24.5</v>
      </c>
      <c r="BQ28" s="21">
        <v>10.1</v>
      </c>
      <c r="BR28" s="53">
        <v>2391.3000000000002</v>
      </c>
      <c r="BS28" s="53">
        <v>29.33</v>
      </c>
      <c r="BT28" s="53">
        <v>-0.4</v>
      </c>
      <c r="BU28" s="53">
        <v>1.87</v>
      </c>
      <c r="BV28" s="53">
        <v>0.81</v>
      </c>
      <c r="BW28" s="53">
        <v>-0.12</v>
      </c>
      <c r="BX28" s="53">
        <v>1.3</v>
      </c>
      <c r="BY28" s="53">
        <v>0.36</v>
      </c>
      <c r="BZ28" s="53">
        <v>-0.47</v>
      </c>
      <c r="CA28" s="21">
        <v>8.4</v>
      </c>
      <c r="CB28" s="21">
        <v>63.3</v>
      </c>
      <c r="CC28" s="21">
        <v>24.485087800534362</v>
      </c>
      <c r="CD28" s="21">
        <v>10.132170165803926</v>
      </c>
    </row>
    <row r="29" spans="1:82">
      <c r="A29" s="16">
        <v>1997</v>
      </c>
      <c r="B29" s="19">
        <v>2385.9411795148208</v>
      </c>
      <c r="C29" s="19">
        <v>29.277377243775724</v>
      </c>
      <c r="D29" s="19">
        <v>0.14109648939911723</v>
      </c>
      <c r="E29" s="19">
        <v>1.3779053525226843</v>
      </c>
      <c r="F29" s="19">
        <v>0.76996301319299265</v>
      </c>
      <c r="G29" s="19">
        <v>-0.49599362963136628</v>
      </c>
      <c r="H29" s="19">
        <v>1.4050152172306873E-2</v>
      </c>
      <c r="I29" s="19">
        <v>1.0898858167887511</v>
      </c>
      <c r="J29" s="19">
        <v>0.31391611611344616</v>
      </c>
      <c r="K29" s="19">
        <v>-0.17281962671432893</v>
      </c>
      <c r="L29" s="20">
        <v>8.2413618872708732</v>
      </c>
      <c r="M29" s="20">
        <v>63.298487873997253</v>
      </c>
      <c r="N29" s="20">
        <v>25.96858609482215</v>
      </c>
      <c r="O29" s="20">
        <v>10.29179810725552</v>
      </c>
      <c r="P29" s="19">
        <v>2373.9167384068933</v>
      </c>
      <c r="Q29" s="19">
        <v>29.129827881920143</v>
      </c>
      <c r="R29" s="19">
        <v>-0.70297566867212224</v>
      </c>
      <c r="S29" s="19">
        <v>1.0669144723440245</v>
      </c>
      <c r="T29" s="19">
        <v>0.76825851392572531</v>
      </c>
      <c r="U29" s="19">
        <v>-0.71227943096043833</v>
      </c>
      <c r="V29" s="19">
        <v>1.4050152172306873E-2</v>
      </c>
      <c r="W29" s="19">
        <v>0.99688523720643052</v>
      </c>
      <c r="X29" s="19">
        <v>-0.2658300377603845</v>
      </c>
      <c r="Y29" s="19">
        <v>-0.43714563091173769</v>
      </c>
      <c r="Z29" s="20">
        <v>7.4404357124897453</v>
      </c>
      <c r="AA29" s="20">
        <v>63.165696334793743</v>
      </c>
      <c r="AB29" s="20">
        <v>25.96858609482215</v>
      </c>
      <c r="AC29" s="20">
        <v>10.29179810725552</v>
      </c>
      <c r="AD29" s="19">
        <v>2401.1210307742081</v>
      </c>
      <c r="AE29" s="19">
        <v>29.463645973131346</v>
      </c>
      <c r="AF29" s="19">
        <v>0.80935108545726764</v>
      </c>
      <c r="AG29" s="19">
        <v>1.7186567251388225</v>
      </c>
      <c r="AH29" s="19">
        <v>0.77171291699939248</v>
      </c>
      <c r="AI29" s="19">
        <v>-0.29247817008953519</v>
      </c>
      <c r="AJ29" s="19">
        <v>1.4050152172306873E-2</v>
      </c>
      <c r="AK29" s="19">
        <v>1.2253718260566584</v>
      </c>
      <c r="AL29" s="19">
        <v>0.72650816656873674</v>
      </c>
      <c r="AM29" s="19">
        <v>8.2842918888530889E-2</v>
      </c>
      <c r="AN29" s="20">
        <v>8.7353288903971791</v>
      </c>
      <c r="AO29" s="20">
        <v>63.443818532696952</v>
      </c>
      <c r="AP29" s="20">
        <v>25.96858609482215</v>
      </c>
      <c r="AQ29" s="20">
        <v>10.29179810725552</v>
      </c>
      <c r="AR29" s="53">
        <v>2406.1</v>
      </c>
      <c r="AS29" s="53">
        <v>29.52</v>
      </c>
      <c r="AT29" s="53">
        <v>-0.7</v>
      </c>
      <c r="AU29" s="53">
        <v>1.37</v>
      </c>
      <c r="AV29" s="53">
        <v>0.76</v>
      </c>
      <c r="AW29" s="53">
        <v>-0.44</v>
      </c>
      <c r="AX29" s="53">
        <v>1.05</v>
      </c>
      <c r="AY29" s="53">
        <v>-0.2</v>
      </c>
      <c r="AZ29" s="53">
        <v>-0.49</v>
      </c>
      <c r="BA29" s="21">
        <v>7.9</v>
      </c>
      <c r="BB29" s="21">
        <v>63.4</v>
      </c>
      <c r="BC29" s="21">
        <v>26</v>
      </c>
      <c r="BD29" s="21">
        <v>10.3</v>
      </c>
      <c r="BE29" s="53">
        <v>2389.37</v>
      </c>
      <c r="BF29" s="53">
        <v>29.32</v>
      </c>
      <c r="BG29" s="53">
        <v>-1.5</v>
      </c>
      <c r="BH29" s="53">
        <v>1.07</v>
      </c>
      <c r="BI29" s="53">
        <v>0.76</v>
      </c>
      <c r="BJ29" s="53">
        <v>-0.64</v>
      </c>
      <c r="BK29" s="53">
        <v>0.83</v>
      </c>
      <c r="BL29" s="53">
        <v>-0.86</v>
      </c>
      <c r="BM29" s="53">
        <v>-0.96</v>
      </c>
      <c r="BN29" s="21">
        <v>7</v>
      </c>
      <c r="BO29" s="21">
        <v>63.2</v>
      </c>
      <c r="BP29" s="21">
        <v>26</v>
      </c>
      <c r="BQ29" s="21">
        <v>10.3</v>
      </c>
      <c r="BR29" s="53">
        <v>2425.52</v>
      </c>
      <c r="BS29" s="53">
        <v>29.76</v>
      </c>
      <c r="BT29" s="53">
        <v>-0.01</v>
      </c>
      <c r="BU29" s="53">
        <v>1.68</v>
      </c>
      <c r="BV29" s="53">
        <v>0.76</v>
      </c>
      <c r="BW29" s="53">
        <v>-0.24</v>
      </c>
      <c r="BX29" s="53">
        <v>1.29</v>
      </c>
      <c r="BY29" s="53">
        <v>0.31</v>
      </c>
      <c r="BZ29" s="53">
        <v>-0.08</v>
      </c>
      <c r="CA29" s="21">
        <v>8.5</v>
      </c>
      <c r="CB29" s="21">
        <v>63.5</v>
      </c>
      <c r="CC29" s="21">
        <v>25.96858609482215</v>
      </c>
      <c r="CD29" s="21">
        <v>10.29179810725552</v>
      </c>
    </row>
    <row r="30" spans="1:82">
      <c r="A30" s="16">
        <v>1998</v>
      </c>
      <c r="B30" s="19">
        <v>2414.3552282813607</v>
      </c>
      <c r="C30" s="19">
        <v>29.661275300024812</v>
      </c>
      <c r="D30" s="19">
        <v>0.94640294695159688</v>
      </c>
      <c r="E30" s="19">
        <v>1.1799736218638079</v>
      </c>
      <c r="F30" s="19">
        <v>0.77347419219378588</v>
      </c>
      <c r="G30" s="19">
        <v>-0.6663959885480859</v>
      </c>
      <c r="H30" s="19">
        <v>2.2594285935182867E-2</v>
      </c>
      <c r="I30" s="19">
        <v>1.0503011322829252</v>
      </c>
      <c r="J30" s="19">
        <v>0.88831310091126503</v>
      </c>
      <c r="K30" s="19">
        <v>5.808984604033185E-2</v>
      </c>
      <c r="L30" s="20">
        <v>8.3681866848012003</v>
      </c>
      <c r="M30" s="20">
        <v>63.36453250726899</v>
      </c>
      <c r="N30" s="20">
        <v>27.322177612772396</v>
      </c>
      <c r="O30" s="20">
        <v>10.294843486167036</v>
      </c>
      <c r="P30" s="19">
        <v>2401.5004813902397</v>
      </c>
      <c r="Q30" s="19">
        <v>29.503349829081959</v>
      </c>
      <c r="R30" s="19">
        <v>9.002826232539346E-2</v>
      </c>
      <c r="S30" s="19">
        <v>0.87088796068564422</v>
      </c>
      <c r="T30" s="19">
        <v>0.77190642418580713</v>
      </c>
      <c r="U30" s="19">
        <v>-0.88154673378149262</v>
      </c>
      <c r="V30" s="19">
        <v>2.2594285935182867E-2</v>
      </c>
      <c r="W30" s="19">
        <v>0.95793398434614685</v>
      </c>
      <c r="X30" s="19">
        <v>0.25654040939743422</v>
      </c>
      <c r="Y30" s="19">
        <v>-0.16651214707204076</v>
      </c>
      <c r="Z30" s="20">
        <v>7.5058436165379963</v>
      </c>
      <c r="AA30" s="20">
        <v>63.188826355666407</v>
      </c>
      <c r="AB30" s="20">
        <v>27.322177612772396</v>
      </c>
      <c r="AC30" s="20">
        <v>10.294843486167036</v>
      </c>
      <c r="AD30" s="19">
        <v>2430.4390874598598</v>
      </c>
      <c r="AE30" s="19">
        <v>29.858871647650886</v>
      </c>
      <c r="AF30" s="19">
        <v>1.6682538760652101</v>
      </c>
      <c r="AG30" s="19">
        <v>1.5149789128634827</v>
      </c>
      <c r="AH30" s="19">
        <v>0.77501123838016395</v>
      </c>
      <c r="AI30" s="19">
        <v>-0.45298335341548002</v>
      </c>
      <c r="AJ30" s="19">
        <v>2.2594285935182867E-2</v>
      </c>
      <c r="AK30" s="19">
        <v>1.1703567419636158</v>
      </c>
      <c r="AL30" s="19">
        <v>1.3658291155901729</v>
      </c>
      <c r="AM30" s="19">
        <v>0.30242476047503714</v>
      </c>
      <c r="AN30" s="20">
        <v>8.9101360803578906</v>
      </c>
      <c r="AO30" s="20">
        <v>63.546781039057251</v>
      </c>
      <c r="AP30" s="20">
        <v>27.322177612772396</v>
      </c>
      <c r="AQ30" s="20">
        <v>10.294843486167036</v>
      </c>
      <c r="AR30" s="53">
        <v>2436.2199999999998</v>
      </c>
      <c r="AS30" s="53">
        <v>29.93</v>
      </c>
      <c r="AT30" s="53">
        <v>0.05</v>
      </c>
      <c r="AU30" s="53">
        <v>1.25</v>
      </c>
      <c r="AV30" s="53">
        <v>0.77</v>
      </c>
      <c r="AW30" s="53">
        <v>-0.62</v>
      </c>
      <c r="AX30" s="53">
        <v>1.1000000000000001</v>
      </c>
      <c r="AY30" s="53">
        <v>0.25</v>
      </c>
      <c r="AZ30" s="53">
        <v>-0.18</v>
      </c>
      <c r="BA30" s="21">
        <v>8</v>
      </c>
      <c r="BB30" s="21">
        <v>63.5</v>
      </c>
      <c r="BC30" s="21">
        <v>27.3</v>
      </c>
      <c r="BD30" s="21">
        <v>10.3</v>
      </c>
      <c r="BE30" s="53">
        <v>2419.1</v>
      </c>
      <c r="BF30" s="53">
        <v>29.72</v>
      </c>
      <c r="BG30" s="53">
        <v>-0.78</v>
      </c>
      <c r="BH30" s="53">
        <v>0.96</v>
      </c>
      <c r="BI30" s="53">
        <v>0.76</v>
      </c>
      <c r="BJ30" s="53">
        <v>-0.82</v>
      </c>
      <c r="BK30" s="53">
        <v>0.9</v>
      </c>
      <c r="BL30" s="53">
        <v>-0.48</v>
      </c>
      <c r="BM30" s="53">
        <v>-0.62</v>
      </c>
      <c r="BN30" s="21">
        <v>7.1</v>
      </c>
      <c r="BO30" s="21">
        <v>63.3</v>
      </c>
      <c r="BP30" s="21">
        <v>27.3</v>
      </c>
      <c r="BQ30" s="21">
        <v>10.3</v>
      </c>
      <c r="BR30" s="53">
        <v>2456.4299999999998</v>
      </c>
      <c r="BS30" s="53">
        <v>30.18</v>
      </c>
      <c r="BT30" s="53">
        <v>0.75</v>
      </c>
      <c r="BU30" s="53">
        <v>1.52</v>
      </c>
      <c r="BV30" s="53">
        <v>0.77</v>
      </c>
      <c r="BW30" s="53">
        <v>-0.42</v>
      </c>
      <c r="BX30" s="53">
        <v>1.3</v>
      </c>
      <c r="BY30" s="53">
        <v>0.8</v>
      </c>
      <c r="BZ30" s="53">
        <v>0.2</v>
      </c>
      <c r="CA30" s="21">
        <v>8.6999999999999993</v>
      </c>
      <c r="CB30" s="21">
        <v>63.6</v>
      </c>
      <c r="CC30" s="21">
        <v>27.322177612772396</v>
      </c>
      <c r="CD30" s="21">
        <v>10.294843486167036</v>
      </c>
    </row>
    <row r="31" spans="1:82">
      <c r="A31" s="16">
        <v>1999</v>
      </c>
      <c r="B31" s="19">
        <v>2443.6337089302388</v>
      </c>
      <c r="C31" s="19">
        <v>30.002652009879704</v>
      </c>
      <c r="D31" s="19">
        <v>1.6145996867662595</v>
      </c>
      <c r="E31" s="19">
        <v>1.1980242496512328</v>
      </c>
      <c r="F31" s="19">
        <v>0.81457587276725563</v>
      </c>
      <c r="G31" s="19">
        <v>-0.64391869444397576</v>
      </c>
      <c r="H31" s="19">
        <v>3.2304133762929066E-2</v>
      </c>
      <c r="I31" s="19">
        <v>0.99506293756502373</v>
      </c>
      <c r="J31" s="19">
        <v>0.97895092372180192</v>
      </c>
      <c r="K31" s="19">
        <v>0.63564876304445761</v>
      </c>
      <c r="L31" s="20">
        <v>8.3901846660749282</v>
      </c>
      <c r="M31" s="20">
        <v>63.250764978218911</v>
      </c>
      <c r="N31" s="20">
        <v>28.282734454075243</v>
      </c>
      <c r="O31" s="20">
        <v>10.201942740286295</v>
      </c>
      <c r="P31" s="19">
        <v>2429.780831540505</v>
      </c>
      <c r="Q31" s="19">
        <v>29.832567983726019</v>
      </c>
      <c r="R31" s="19">
        <v>0.75228564497647654</v>
      </c>
      <c r="S31" s="19">
        <v>0.8979090389458747</v>
      </c>
      <c r="T31" s="19">
        <v>0.81305030397191125</v>
      </c>
      <c r="U31" s="19">
        <v>-0.85678976715931821</v>
      </c>
      <c r="V31" s="19">
        <v>3.2304133762929066E-2</v>
      </c>
      <c r="W31" s="19">
        <v>0.9093443683703526</v>
      </c>
      <c r="X31" s="19">
        <v>0.32678690221062318</v>
      </c>
      <c r="Y31" s="19">
        <v>0.42549874276585342</v>
      </c>
      <c r="Z31" s="20">
        <v>7.4876647172827857</v>
      </c>
      <c r="AA31" s="20">
        <v>63.088035363254157</v>
      </c>
      <c r="AB31" s="20">
        <v>28.282734454075243</v>
      </c>
      <c r="AC31" s="20">
        <v>10.201942740286295</v>
      </c>
      <c r="AD31" s="19">
        <v>2460.1101133768539</v>
      </c>
      <c r="AE31" s="19">
        <v>30.204947397760172</v>
      </c>
      <c r="AF31" s="19">
        <v>2.3788998287566177</v>
      </c>
      <c r="AG31" s="19">
        <v>1.5052516159143561</v>
      </c>
      <c r="AH31" s="19">
        <v>0.81604296895709738</v>
      </c>
      <c r="AI31" s="19">
        <v>-0.4343905425406846</v>
      </c>
      <c r="AJ31" s="19">
        <v>3.2304133762929066E-2</v>
      </c>
      <c r="AK31" s="19">
        <v>1.0912950557350143</v>
      </c>
      <c r="AL31" s="19">
        <v>1.5083925223303243</v>
      </c>
      <c r="AM31" s="19">
        <v>0.87050730642629326</v>
      </c>
      <c r="AN31" s="20">
        <v>9.0380775546123484</v>
      </c>
      <c r="AO31" s="20">
        <v>63.429909798024767</v>
      </c>
      <c r="AP31" s="20">
        <v>28.282734454075243</v>
      </c>
      <c r="AQ31" s="20">
        <v>10.201942740286295</v>
      </c>
      <c r="AR31" s="53">
        <v>2464.96</v>
      </c>
      <c r="AS31" s="53">
        <v>30.26</v>
      </c>
      <c r="AT31" s="53">
        <v>0.74</v>
      </c>
      <c r="AU31" s="53">
        <v>1.17</v>
      </c>
      <c r="AV31" s="53">
        <v>0.81</v>
      </c>
      <c r="AW31" s="53">
        <v>-0.63</v>
      </c>
      <c r="AX31" s="53">
        <v>0.99</v>
      </c>
      <c r="AY31" s="53">
        <v>0.27</v>
      </c>
      <c r="AZ31" s="53">
        <v>0.5</v>
      </c>
      <c r="BA31" s="21">
        <v>8</v>
      </c>
      <c r="BB31" s="21">
        <v>63.4</v>
      </c>
      <c r="BC31" s="21">
        <v>28.3</v>
      </c>
      <c r="BD31" s="21">
        <v>10.199999999999999</v>
      </c>
      <c r="BE31" s="53">
        <v>2446.9299999999998</v>
      </c>
      <c r="BF31" s="53">
        <v>30.04</v>
      </c>
      <c r="BG31" s="53">
        <v>-0.12</v>
      </c>
      <c r="BH31" s="53">
        <v>0.89</v>
      </c>
      <c r="BI31" s="53">
        <v>0.81</v>
      </c>
      <c r="BJ31" s="53">
        <v>-0.81</v>
      </c>
      <c r="BK31" s="53">
        <v>0.78</v>
      </c>
      <c r="BL31" s="53">
        <v>-0.48</v>
      </c>
      <c r="BM31" s="53">
        <v>0.02</v>
      </c>
      <c r="BN31" s="21">
        <v>7</v>
      </c>
      <c r="BO31" s="21">
        <v>63.2</v>
      </c>
      <c r="BP31" s="21">
        <v>28.3</v>
      </c>
      <c r="BQ31" s="21">
        <v>10.199999999999999</v>
      </c>
      <c r="BR31" s="53">
        <v>2486.4299999999998</v>
      </c>
      <c r="BS31" s="53">
        <v>30.53</v>
      </c>
      <c r="BT31" s="53">
        <v>1.48</v>
      </c>
      <c r="BU31" s="53">
        <v>1.47</v>
      </c>
      <c r="BV31" s="53">
        <v>0.81</v>
      </c>
      <c r="BW31" s="53">
        <v>-0.44</v>
      </c>
      <c r="BX31" s="53">
        <v>1.22</v>
      </c>
      <c r="BY31" s="53">
        <v>0.8</v>
      </c>
      <c r="BZ31" s="53">
        <v>0.94</v>
      </c>
      <c r="CA31" s="21">
        <v>8.6999999999999993</v>
      </c>
      <c r="CB31" s="21">
        <v>63.5</v>
      </c>
      <c r="CC31" s="21">
        <v>28.282734454075243</v>
      </c>
      <c r="CD31" s="21">
        <v>10.201942740286295</v>
      </c>
    </row>
    <row r="32" spans="1:82">
      <c r="A32" s="16">
        <v>2000</v>
      </c>
      <c r="B32" s="19">
        <v>2468.9555485573892</v>
      </c>
      <c r="C32" s="19">
        <v>30.306584901785307</v>
      </c>
      <c r="D32" s="19">
        <v>3.4532205146319095</v>
      </c>
      <c r="E32" s="19">
        <v>1.0276899328419078</v>
      </c>
      <c r="F32" s="19">
        <v>0.83383376482695548</v>
      </c>
      <c r="G32" s="19">
        <v>-0.77928267088415171</v>
      </c>
      <c r="H32" s="19">
        <v>4.31796956553403E-2</v>
      </c>
      <c r="I32" s="19">
        <v>0.92995914324376372</v>
      </c>
      <c r="J32" s="19">
        <v>0.94432322395206925</v>
      </c>
      <c r="K32" s="19">
        <v>2.5088972906798404</v>
      </c>
      <c r="L32" s="20">
        <v>8.35320511552586</v>
      </c>
      <c r="M32" s="20">
        <v>63.142309939957784</v>
      </c>
      <c r="N32" s="20">
        <v>29.356459361057414</v>
      </c>
      <c r="O32" s="20">
        <v>10.039778839658755</v>
      </c>
      <c r="P32" s="19">
        <v>2453.5225505106373</v>
      </c>
      <c r="Q32" s="19">
        <v>30.11714387848853</v>
      </c>
      <c r="R32" s="19">
        <v>2.5476775515846257</v>
      </c>
      <c r="S32" s="19">
        <v>0.71962034349290682</v>
      </c>
      <c r="T32" s="19">
        <v>0.83208809697688069</v>
      </c>
      <c r="U32" s="19">
        <v>-1.0066313255481698</v>
      </c>
      <c r="V32" s="19">
        <v>4.31796956553403E-2</v>
      </c>
      <c r="W32" s="19">
        <v>0.85098387640885564</v>
      </c>
      <c r="X32" s="19">
        <v>0.24310629788124513</v>
      </c>
      <c r="Y32" s="19">
        <v>2.3045712537033807</v>
      </c>
      <c r="Z32" s="20">
        <v>7.3793049384589118</v>
      </c>
      <c r="AA32" s="20">
        <v>63.00687580132707</v>
      </c>
      <c r="AB32" s="20">
        <v>29.356459361057414</v>
      </c>
      <c r="AC32" s="20">
        <v>10.039778839658755</v>
      </c>
      <c r="AD32" s="19">
        <v>2486.8567753377279</v>
      </c>
      <c r="AE32" s="19">
        <v>30.526323588284324</v>
      </c>
      <c r="AF32" s="19">
        <v>4.2793038959949996</v>
      </c>
      <c r="AG32" s="19">
        <v>1.345313173149397</v>
      </c>
      <c r="AH32" s="19">
        <v>0.8354939943027534</v>
      </c>
      <c r="AI32" s="19">
        <v>-0.54390474750354989</v>
      </c>
      <c r="AJ32" s="19">
        <v>4.31796956553403E-2</v>
      </c>
      <c r="AK32" s="19">
        <v>1.0105442306948531</v>
      </c>
      <c r="AL32" s="19">
        <v>1.5531064488611288</v>
      </c>
      <c r="AM32" s="19">
        <v>2.7261974471338704</v>
      </c>
      <c r="AN32" s="20">
        <v>9.1229297685825443</v>
      </c>
      <c r="AO32" s="20">
        <v>63.331059772956934</v>
      </c>
      <c r="AP32" s="20">
        <v>29.356459361057414</v>
      </c>
      <c r="AQ32" s="20">
        <v>10.039778839658755</v>
      </c>
      <c r="AR32" s="53">
        <v>2489.21</v>
      </c>
      <c r="AS32" s="53">
        <v>30.56</v>
      </c>
      <c r="AT32" s="53">
        <v>2.63</v>
      </c>
      <c r="AU32" s="53">
        <v>0.98</v>
      </c>
      <c r="AV32" s="53">
        <v>0.83</v>
      </c>
      <c r="AW32" s="53">
        <v>-0.76</v>
      </c>
      <c r="AX32" s="53">
        <v>0.91</v>
      </c>
      <c r="AY32" s="53">
        <v>0.33</v>
      </c>
      <c r="AZ32" s="53">
        <v>2.34</v>
      </c>
      <c r="BA32" s="21">
        <v>8</v>
      </c>
      <c r="BB32" s="21">
        <v>63.2</v>
      </c>
      <c r="BC32" s="21">
        <v>29.4</v>
      </c>
      <c r="BD32" s="21">
        <v>10</v>
      </c>
      <c r="BE32" s="53">
        <v>2470.08</v>
      </c>
      <c r="BF32" s="53">
        <v>30.32</v>
      </c>
      <c r="BG32" s="53">
        <v>1.72</v>
      </c>
      <c r="BH32" s="53">
        <v>0.69</v>
      </c>
      <c r="BI32" s="53">
        <v>0.83</v>
      </c>
      <c r="BJ32" s="53">
        <v>-0.96</v>
      </c>
      <c r="BK32" s="53">
        <v>0.7</v>
      </c>
      <c r="BL32" s="53">
        <v>-0.46</v>
      </c>
      <c r="BM32" s="53">
        <v>1.81</v>
      </c>
      <c r="BN32" s="21">
        <v>6.9</v>
      </c>
      <c r="BO32" s="21">
        <v>63.1</v>
      </c>
      <c r="BP32" s="21">
        <v>29.4</v>
      </c>
      <c r="BQ32" s="21">
        <v>10</v>
      </c>
      <c r="BR32" s="53">
        <v>2512.15</v>
      </c>
      <c r="BS32" s="53">
        <v>30.84</v>
      </c>
      <c r="BT32" s="53">
        <v>3.41</v>
      </c>
      <c r="BU32" s="53">
        <v>1.28</v>
      </c>
      <c r="BV32" s="53">
        <v>0.83</v>
      </c>
      <c r="BW32" s="53">
        <v>-0.56000000000000005</v>
      </c>
      <c r="BX32" s="53">
        <v>1.1200000000000001</v>
      </c>
      <c r="BY32" s="53">
        <v>0.87</v>
      </c>
      <c r="BZ32" s="53">
        <v>2.82</v>
      </c>
      <c r="CA32" s="21">
        <v>8.6999999999999993</v>
      </c>
      <c r="CB32" s="21">
        <v>63.4</v>
      </c>
      <c r="CC32" s="21">
        <v>29.356459361057414</v>
      </c>
      <c r="CD32" s="21">
        <v>10.039778839658755</v>
      </c>
    </row>
    <row r="33" spans="1:82">
      <c r="A33" s="16">
        <v>2001</v>
      </c>
      <c r="B33" s="19">
        <v>2508.3527260392311</v>
      </c>
      <c r="C33" s="19">
        <v>30.75146208327736</v>
      </c>
      <c r="D33" s="19">
        <v>3.5465224693829445</v>
      </c>
      <c r="E33" s="19">
        <v>1.5815093133099303</v>
      </c>
      <c r="F33" s="19">
        <v>0.78732043836082644</v>
      </c>
      <c r="G33" s="19">
        <v>-0.12071603312389244</v>
      </c>
      <c r="H33" s="19">
        <v>5.471351642122891E-2</v>
      </c>
      <c r="I33" s="19">
        <v>0.86019139165176739</v>
      </c>
      <c r="J33" s="19">
        <v>1.4398209738534093</v>
      </c>
      <c r="K33" s="19">
        <v>2.1067014955295349</v>
      </c>
      <c r="L33" s="20">
        <v>8.3006053738718446</v>
      </c>
      <c r="M33" s="20">
        <v>63.185899920455491</v>
      </c>
      <c r="N33" s="20">
        <v>29.738218645570484</v>
      </c>
      <c r="O33" s="20">
        <v>10.103113474999372</v>
      </c>
      <c r="P33" s="19">
        <v>2491.1199182863452</v>
      </c>
      <c r="Q33" s="19">
        <v>30.540194334248277</v>
      </c>
      <c r="R33" s="19">
        <v>2.5855894683417713</v>
      </c>
      <c r="S33" s="19">
        <v>1.2938364221919274</v>
      </c>
      <c r="T33" s="19">
        <v>0.78560918618600817</v>
      </c>
      <c r="U33" s="19">
        <v>-0.33166345651590173</v>
      </c>
      <c r="V33" s="19">
        <v>5.471351642122891E-2</v>
      </c>
      <c r="W33" s="19">
        <v>0.78517717610059212</v>
      </c>
      <c r="X33" s="19">
        <v>0.66231033158053332</v>
      </c>
      <c r="Y33" s="19">
        <v>1.9232791367612379</v>
      </c>
      <c r="Z33" s="20">
        <v>7.2429778086208811</v>
      </c>
      <c r="AA33" s="20">
        <v>63.055037575417337</v>
      </c>
      <c r="AB33" s="20">
        <v>29.738218645570484</v>
      </c>
      <c r="AC33" s="20">
        <v>10.103113474999372</v>
      </c>
      <c r="AD33" s="19">
        <v>2528.0633676670323</v>
      </c>
      <c r="AE33" s="19">
        <v>30.993107144740264</v>
      </c>
      <c r="AF33" s="19">
        <v>4.4164837051601165</v>
      </c>
      <c r="AG33" s="19">
        <v>1.8717923127643912</v>
      </c>
      <c r="AH33" s="19">
        <v>0.78892909729653893</v>
      </c>
      <c r="AI33" s="19">
        <v>9.211827216922297E-2</v>
      </c>
      <c r="AJ33" s="19">
        <v>5.471351642122891E-2</v>
      </c>
      <c r="AK33" s="19">
        <v>0.93603142687740037</v>
      </c>
      <c r="AL33" s="19">
        <v>2.1234710808009973</v>
      </c>
      <c r="AM33" s="19">
        <v>2.2930126243591191</v>
      </c>
      <c r="AN33" s="20">
        <v>9.1789488246660955</v>
      </c>
      <c r="AO33" s="20">
        <v>63.371431652253321</v>
      </c>
      <c r="AP33" s="20">
        <v>29.738218645570484</v>
      </c>
      <c r="AQ33" s="20">
        <v>10.103113474999372</v>
      </c>
      <c r="AR33" s="53">
        <v>2527.3200000000002</v>
      </c>
      <c r="AS33" s="53">
        <v>30.98</v>
      </c>
      <c r="AT33" s="53">
        <v>2.79</v>
      </c>
      <c r="AU33" s="53">
        <v>1.52</v>
      </c>
      <c r="AV33" s="53">
        <v>0.78</v>
      </c>
      <c r="AW33" s="53">
        <v>-0.13</v>
      </c>
      <c r="AX33" s="53">
        <v>0.86</v>
      </c>
      <c r="AY33" s="53">
        <v>0.85</v>
      </c>
      <c r="AZ33" s="53">
        <v>1.98</v>
      </c>
      <c r="BA33" s="21">
        <v>7.9</v>
      </c>
      <c r="BB33" s="21">
        <v>63.3</v>
      </c>
      <c r="BC33" s="21">
        <v>29.7</v>
      </c>
      <c r="BD33" s="21">
        <v>10.1</v>
      </c>
      <c r="BE33" s="53">
        <v>2506.67</v>
      </c>
      <c r="BF33" s="53">
        <v>30.73</v>
      </c>
      <c r="BG33" s="53">
        <v>1.8</v>
      </c>
      <c r="BH33" s="53">
        <v>1.24</v>
      </c>
      <c r="BI33" s="53">
        <v>0.78</v>
      </c>
      <c r="BJ33" s="53">
        <v>-0.31</v>
      </c>
      <c r="BK33" s="53">
        <v>0.65</v>
      </c>
      <c r="BL33" s="53">
        <v>0.04</v>
      </c>
      <c r="BM33" s="53">
        <v>1.36</v>
      </c>
      <c r="BN33" s="21">
        <v>6.8</v>
      </c>
      <c r="BO33" s="21">
        <v>63.1</v>
      </c>
      <c r="BP33" s="21">
        <v>29.7</v>
      </c>
      <c r="BQ33" s="21">
        <v>10.1</v>
      </c>
      <c r="BR33" s="53">
        <v>2552.1799999999998</v>
      </c>
      <c r="BS33" s="53">
        <v>31.29</v>
      </c>
      <c r="BT33" s="53">
        <v>3.61</v>
      </c>
      <c r="BU33" s="53">
        <v>1.83</v>
      </c>
      <c r="BV33" s="53">
        <v>0.79</v>
      </c>
      <c r="BW33" s="53">
        <v>0.05</v>
      </c>
      <c r="BX33" s="53">
        <v>1.1100000000000001</v>
      </c>
      <c r="BY33" s="53">
        <v>1.43</v>
      </c>
      <c r="BZ33" s="53">
        <v>2.48</v>
      </c>
      <c r="CA33" s="21">
        <v>8.6999999999999993</v>
      </c>
      <c r="CB33" s="21">
        <v>63.4</v>
      </c>
      <c r="CC33" s="21">
        <v>29.738218645570484</v>
      </c>
      <c r="CD33" s="21">
        <v>10.103113474999372</v>
      </c>
    </row>
    <row r="34" spans="1:82">
      <c r="A34" s="16">
        <v>2002</v>
      </c>
      <c r="B34" s="19">
        <v>2545.4296602344511</v>
      </c>
      <c r="C34" s="19">
        <v>31.198509365418278</v>
      </c>
      <c r="D34" s="19">
        <v>1.876542597503819</v>
      </c>
      <c r="E34" s="19">
        <v>1.4651767234507402</v>
      </c>
      <c r="F34" s="19">
        <v>0.63955632827912834</v>
      </c>
      <c r="G34" s="19">
        <v>-2.6908179230972565E-2</v>
      </c>
      <c r="H34" s="19">
        <v>6.4875775294525262E-2</v>
      </c>
      <c r="I34" s="19">
        <v>0.7876527991080593</v>
      </c>
      <c r="J34" s="19">
        <v>1.0255121586739526</v>
      </c>
      <c r="K34" s="19">
        <v>0.8510304388298664</v>
      </c>
      <c r="L34" s="20">
        <v>8.2418322616170876</v>
      </c>
      <c r="M34" s="20">
        <v>63.382689137199414</v>
      </c>
      <c r="N34" s="20">
        <v>30.432725335578247</v>
      </c>
      <c r="O34" s="20">
        <v>10.240508243836031</v>
      </c>
      <c r="P34" s="19">
        <v>2526.7007666185464</v>
      </c>
      <c r="Q34" s="19">
        <v>30.968955364375525</v>
      </c>
      <c r="R34" s="19">
        <v>0.90170434089008067</v>
      </c>
      <c r="S34" s="19">
        <v>1.1961328664006974</v>
      </c>
      <c r="T34" s="19">
        <v>0.63819825223176319</v>
      </c>
      <c r="U34" s="19">
        <v>-0.2166382896798591</v>
      </c>
      <c r="V34" s="19">
        <v>6.4875775294525262E-2</v>
      </c>
      <c r="W34" s="19">
        <v>0.70969712855426792</v>
      </c>
      <c r="X34" s="19">
        <v>0.19335903912258365</v>
      </c>
      <c r="Y34" s="19">
        <v>0.70834530176749699</v>
      </c>
      <c r="Z34" s="20">
        <v>7.1055051677231047</v>
      </c>
      <c r="AA34" s="20">
        <v>63.253922536882477</v>
      </c>
      <c r="AB34" s="20">
        <v>30.432725335578247</v>
      </c>
      <c r="AC34" s="20">
        <v>10.240508243836031</v>
      </c>
      <c r="AD34" s="19">
        <v>2566.7867426921675</v>
      </c>
      <c r="AE34" s="19">
        <v>31.460276228390128</v>
      </c>
      <c r="AF34" s="19">
        <v>2.761345674401416</v>
      </c>
      <c r="AG34" s="19">
        <v>1.7385011143169433</v>
      </c>
      <c r="AH34" s="19">
        <v>0.64088674556830838</v>
      </c>
      <c r="AI34" s="19">
        <v>0.16700497330405689</v>
      </c>
      <c r="AJ34" s="19">
        <v>6.4875775294525262E-2</v>
      </c>
      <c r="AK34" s="19">
        <v>0.86573362015005262</v>
      </c>
      <c r="AL34" s="19">
        <v>1.7635371477575961</v>
      </c>
      <c r="AM34" s="19">
        <v>0.9978085266438198</v>
      </c>
      <c r="AN34" s="20">
        <v>9.1927572267888262</v>
      </c>
      <c r="AO34" s="20">
        <v>63.575972127033886</v>
      </c>
      <c r="AP34" s="20">
        <v>30.432725335578247</v>
      </c>
      <c r="AQ34" s="20">
        <v>10.240508243836031</v>
      </c>
      <c r="AR34" s="53">
        <v>2560.4</v>
      </c>
      <c r="AS34" s="53">
        <v>31.38</v>
      </c>
      <c r="AT34" s="53">
        <v>1.28</v>
      </c>
      <c r="AU34" s="53">
        <v>1.3</v>
      </c>
      <c r="AV34" s="53">
        <v>0.64</v>
      </c>
      <c r="AW34" s="53">
        <v>-0.06</v>
      </c>
      <c r="AX34" s="53">
        <v>0.73</v>
      </c>
      <c r="AY34" s="53">
        <v>0.56999999999999995</v>
      </c>
      <c r="AZ34" s="53">
        <v>0.74</v>
      </c>
      <c r="BA34" s="21">
        <v>7.8</v>
      </c>
      <c r="BB34" s="21">
        <v>63.4</v>
      </c>
      <c r="BC34" s="21">
        <v>30.4</v>
      </c>
      <c r="BD34" s="21">
        <v>10.199999999999999</v>
      </c>
      <c r="BE34" s="53">
        <v>2537.7600000000002</v>
      </c>
      <c r="BF34" s="53">
        <v>31.1</v>
      </c>
      <c r="BG34" s="53">
        <v>0.31</v>
      </c>
      <c r="BH34" s="53">
        <v>0.95</v>
      </c>
      <c r="BI34" s="53">
        <v>0.63</v>
      </c>
      <c r="BJ34" s="53">
        <v>-0.23</v>
      </c>
      <c r="BK34" s="53">
        <v>0.42</v>
      </c>
      <c r="BL34" s="53">
        <v>-0.23</v>
      </c>
      <c r="BM34" s="53">
        <v>0.13</v>
      </c>
      <c r="BN34" s="21">
        <v>6.7</v>
      </c>
      <c r="BO34" s="21">
        <v>63.3</v>
      </c>
      <c r="BP34" s="21">
        <v>30.4</v>
      </c>
      <c r="BQ34" s="21">
        <v>10.199999999999999</v>
      </c>
      <c r="BR34" s="53">
        <v>2585.59</v>
      </c>
      <c r="BS34" s="53">
        <v>31.69</v>
      </c>
      <c r="BT34" s="53">
        <v>2.1800000000000002</v>
      </c>
      <c r="BU34" s="53">
        <v>1.59</v>
      </c>
      <c r="BV34" s="53">
        <v>0.64</v>
      </c>
      <c r="BW34" s="53">
        <v>0.11</v>
      </c>
      <c r="BX34" s="53">
        <v>0.95</v>
      </c>
      <c r="BY34" s="53">
        <v>1.18</v>
      </c>
      <c r="BZ34" s="53">
        <v>1.35</v>
      </c>
      <c r="CA34" s="21">
        <v>8.6</v>
      </c>
      <c r="CB34" s="21">
        <v>63.6</v>
      </c>
      <c r="CC34" s="21">
        <v>30.432725335578247</v>
      </c>
      <c r="CD34" s="21">
        <v>10.240508243836031</v>
      </c>
    </row>
    <row r="35" spans="1:82">
      <c r="A35" s="16">
        <v>2003</v>
      </c>
      <c r="B35" s="19">
        <v>2579.4409454916481</v>
      </c>
      <c r="C35" s="19">
        <v>31.64599586593657</v>
      </c>
      <c r="D35" s="19">
        <v>-0.1620432381564412</v>
      </c>
      <c r="E35" s="19">
        <v>1.3297109482552161</v>
      </c>
      <c r="F35" s="19">
        <v>0.51022595888658084</v>
      </c>
      <c r="G35" s="19">
        <v>3.0264259168945956E-2</v>
      </c>
      <c r="H35" s="19">
        <v>7.3159017083968436E-2</v>
      </c>
      <c r="I35" s="19">
        <v>0.71606171311572098</v>
      </c>
      <c r="J35" s="19">
        <v>-0.15959344533483336</v>
      </c>
      <c r="K35" s="19">
        <v>-2.4497928216078435E-3</v>
      </c>
      <c r="L35" s="20">
        <v>8.1863542519236088</v>
      </c>
      <c r="M35" s="20">
        <v>63.594918362861755</v>
      </c>
      <c r="N35" s="20">
        <v>31.304578992157072</v>
      </c>
      <c r="O35" s="20">
        <v>10.535973698294978</v>
      </c>
      <c r="P35" s="19">
        <v>2559.5924136569647</v>
      </c>
      <c r="Q35" s="19">
        <v>31.402483194137215</v>
      </c>
      <c r="R35" s="19">
        <v>-1.1136588665529337</v>
      </c>
      <c r="S35" s="19">
        <v>1.0427352002040053</v>
      </c>
      <c r="T35" s="19">
        <v>0.50890042738337427</v>
      </c>
      <c r="U35" s="19">
        <v>-0.1730340030807945</v>
      </c>
      <c r="V35" s="19">
        <v>7.3159017083968436E-2</v>
      </c>
      <c r="W35" s="19">
        <v>0.63370975881745728</v>
      </c>
      <c r="X35" s="19">
        <v>-1.0162893682638106</v>
      </c>
      <c r="Y35" s="19">
        <v>-9.7369498289123155E-2</v>
      </c>
      <c r="Z35" s="20">
        <v>7.0101399648273857</v>
      </c>
      <c r="AA35" s="20">
        <v>63.425042182465759</v>
      </c>
      <c r="AB35" s="20">
        <v>31.304578992157072</v>
      </c>
      <c r="AC35" s="20">
        <v>10.535973698294978</v>
      </c>
      <c r="AD35" s="19">
        <v>2601.9081442364982</v>
      </c>
      <c r="AE35" s="19">
        <v>31.921635779244678</v>
      </c>
      <c r="AF35" s="19">
        <v>0.70455042783821886</v>
      </c>
      <c r="AG35" s="19">
        <v>1.6129929678233692</v>
      </c>
      <c r="AH35" s="19">
        <v>0.5115168238935206</v>
      </c>
      <c r="AI35" s="19">
        <v>0.23125715904190841</v>
      </c>
      <c r="AJ35" s="19">
        <v>7.3159017083968436E-2</v>
      </c>
      <c r="AK35" s="19">
        <v>0.79705996780397181</v>
      </c>
      <c r="AL35" s="19">
        <v>0.60719220426793963</v>
      </c>
      <c r="AM35" s="19">
        <v>9.7358223570279234E-2</v>
      </c>
      <c r="AN35" s="20">
        <v>9.1854722685057943</v>
      </c>
      <c r="AO35" s="20">
        <v>63.805004386440331</v>
      </c>
      <c r="AP35" s="20">
        <v>31.304578992157072</v>
      </c>
      <c r="AQ35" s="20">
        <v>10.535973698294978</v>
      </c>
      <c r="AR35" s="53">
        <v>2591.85</v>
      </c>
      <c r="AS35" s="53">
        <v>31.8</v>
      </c>
      <c r="AT35" s="53">
        <v>-0.64</v>
      </c>
      <c r="AU35" s="53">
        <v>1.22</v>
      </c>
      <c r="AV35" s="53">
        <v>0.5</v>
      </c>
      <c r="AW35" s="53">
        <v>0.02</v>
      </c>
      <c r="AX35" s="53">
        <v>0.7</v>
      </c>
      <c r="AY35" s="53">
        <v>-0.62</v>
      </c>
      <c r="AZ35" s="53">
        <v>0</v>
      </c>
      <c r="BA35" s="21">
        <v>7.7</v>
      </c>
      <c r="BB35" s="21">
        <v>63.6</v>
      </c>
      <c r="BC35" s="21">
        <v>31.3</v>
      </c>
      <c r="BD35" s="21">
        <v>10.5</v>
      </c>
      <c r="BE35" s="53">
        <v>2568.1799999999998</v>
      </c>
      <c r="BF35" s="53">
        <v>31.51</v>
      </c>
      <c r="BG35" s="53">
        <v>-1.62</v>
      </c>
      <c r="BH35" s="53">
        <v>0.91</v>
      </c>
      <c r="BI35" s="53">
        <v>0.5</v>
      </c>
      <c r="BJ35" s="53">
        <v>-0.17</v>
      </c>
      <c r="BK35" s="53">
        <v>0.46</v>
      </c>
      <c r="BL35" s="53">
        <v>-1.41</v>
      </c>
      <c r="BM35" s="53">
        <v>-0.61</v>
      </c>
      <c r="BN35" s="21">
        <v>6.6</v>
      </c>
      <c r="BO35" s="21">
        <v>63.4</v>
      </c>
      <c r="BP35" s="21">
        <v>31.3</v>
      </c>
      <c r="BQ35" s="21">
        <v>10.5</v>
      </c>
      <c r="BR35" s="53">
        <v>2617.6799999999998</v>
      </c>
      <c r="BS35" s="53">
        <v>32.119999999999997</v>
      </c>
      <c r="BT35" s="53">
        <v>0.28000000000000003</v>
      </c>
      <c r="BU35" s="53">
        <v>1.51</v>
      </c>
      <c r="BV35" s="53">
        <v>0.5</v>
      </c>
      <c r="BW35" s="53">
        <v>0.2</v>
      </c>
      <c r="BX35" s="53">
        <v>0.92</v>
      </c>
      <c r="BY35" s="53">
        <v>0.02</v>
      </c>
      <c r="BZ35" s="53">
        <v>0.62</v>
      </c>
      <c r="CA35" s="21">
        <v>8.5</v>
      </c>
      <c r="CB35" s="21">
        <v>63.8</v>
      </c>
      <c r="CC35" s="21">
        <v>31.304578992157072</v>
      </c>
      <c r="CD35" s="21">
        <v>10.535973698294978</v>
      </c>
    </row>
    <row r="36" spans="1:82">
      <c r="A36" s="16">
        <v>2004</v>
      </c>
      <c r="B36" s="19">
        <v>2608.8979818274047</v>
      </c>
      <c r="C36" s="19">
        <v>32.048893288753419</v>
      </c>
      <c r="D36" s="19">
        <v>-0.13106710591079879</v>
      </c>
      <c r="E36" s="19">
        <v>1.1303294825830683</v>
      </c>
      <c r="F36" s="19">
        <v>0.45995267988571975</v>
      </c>
      <c r="G36" s="19">
        <v>-5.6581445367735343E-2</v>
      </c>
      <c r="H36" s="19">
        <v>7.9563241789382566E-2</v>
      </c>
      <c r="I36" s="19">
        <v>0.64739500627570123</v>
      </c>
      <c r="J36" s="19">
        <v>-0.13966022348699586</v>
      </c>
      <c r="K36" s="19">
        <v>8.5931175761970735E-3</v>
      </c>
      <c r="L36" s="20">
        <v>8.0912492991141143</v>
      </c>
      <c r="M36" s="20">
        <v>63.879429154380276</v>
      </c>
      <c r="N36" s="20">
        <v>32.756787160753667</v>
      </c>
      <c r="O36" s="20">
        <v>10.825161323103501</v>
      </c>
      <c r="P36" s="19">
        <v>2588.0736614228399</v>
      </c>
      <c r="Q36" s="19">
        <v>31.793077834448376</v>
      </c>
      <c r="R36" s="19">
        <v>-1.0786311813813341</v>
      </c>
      <c r="S36" s="19">
        <v>0.8376014225234425</v>
      </c>
      <c r="T36" s="19">
        <v>0.45859458647771723</v>
      </c>
      <c r="U36" s="19">
        <v>-0.27042173295047289</v>
      </c>
      <c r="V36" s="19">
        <v>7.9563241789382566E-2</v>
      </c>
      <c r="W36" s="19">
        <v>0.5698653272068156</v>
      </c>
      <c r="X36" s="19">
        <v>-1.0169743984721633</v>
      </c>
      <c r="Y36" s="19">
        <v>-6.1656782909170711E-2</v>
      </c>
      <c r="Z36" s="20">
        <v>6.9054277383162344</v>
      </c>
      <c r="AA36" s="20">
        <v>63.744418480778954</v>
      </c>
      <c r="AB36" s="20">
        <v>32.756787160753667</v>
      </c>
      <c r="AC36" s="20">
        <v>10.825161323103501</v>
      </c>
      <c r="AD36" s="19">
        <v>2632.1610557308727</v>
      </c>
      <c r="AE36" s="19">
        <v>32.334667503879466</v>
      </c>
      <c r="AF36" s="19">
        <v>0.75060266527432706</v>
      </c>
      <c r="AG36" s="19">
        <v>1.4580376909843871</v>
      </c>
      <c r="AH36" s="19">
        <v>0.46125956970777288</v>
      </c>
      <c r="AI36" s="19">
        <v>0.19323950390378758</v>
      </c>
      <c r="AJ36" s="19">
        <v>7.9563241789382566E-2</v>
      </c>
      <c r="AK36" s="19">
        <v>0.72397537558344416</v>
      </c>
      <c r="AL36" s="19">
        <v>0.66044351884129759</v>
      </c>
      <c r="AM36" s="19">
        <v>9.0159146433029483E-2</v>
      </c>
      <c r="AN36" s="20">
        <v>9.1252192302501598</v>
      </c>
      <c r="AO36" s="20">
        <v>64.076196756517874</v>
      </c>
      <c r="AP36" s="20">
        <v>32.756787160753667</v>
      </c>
      <c r="AQ36" s="20">
        <v>10.825161323103501</v>
      </c>
      <c r="AR36" s="53">
        <v>2622.72</v>
      </c>
      <c r="AS36" s="53">
        <v>32.22</v>
      </c>
      <c r="AT36" s="53">
        <v>-0.65</v>
      </c>
      <c r="AU36" s="53">
        <v>1.18</v>
      </c>
      <c r="AV36" s="53">
        <v>0.45</v>
      </c>
      <c r="AW36" s="53">
        <v>-0.05</v>
      </c>
      <c r="AX36" s="53">
        <v>0.77</v>
      </c>
      <c r="AY36" s="53">
        <v>-0.7</v>
      </c>
      <c r="AZ36" s="53">
        <v>0.04</v>
      </c>
      <c r="BA36" s="21">
        <v>7.6</v>
      </c>
      <c r="BB36" s="21">
        <v>63.8</v>
      </c>
      <c r="BC36" s="21">
        <v>32.799999999999997</v>
      </c>
      <c r="BD36" s="21">
        <v>10.8</v>
      </c>
      <c r="BE36" s="53">
        <v>2600.08</v>
      </c>
      <c r="BF36" s="53">
        <v>31.94</v>
      </c>
      <c r="BG36" s="53">
        <v>-1.56</v>
      </c>
      <c r="BH36" s="53">
        <v>0.88</v>
      </c>
      <c r="BI36" s="53">
        <v>0.45</v>
      </c>
      <c r="BJ36" s="53">
        <v>-0.25</v>
      </c>
      <c r="BK36" s="53">
        <v>0.56000000000000005</v>
      </c>
      <c r="BL36" s="53">
        <v>-1.48</v>
      </c>
      <c r="BM36" s="53">
        <v>-0.44</v>
      </c>
      <c r="BN36" s="21">
        <v>6.5</v>
      </c>
      <c r="BO36" s="21">
        <v>63.7</v>
      </c>
      <c r="BP36" s="21">
        <v>32.799999999999997</v>
      </c>
      <c r="BQ36" s="21">
        <v>10.8</v>
      </c>
      <c r="BR36" s="53">
        <v>2647.03</v>
      </c>
      <c r="BS36" s="53">
        <v>32.520000000000003</v>
      </c>
      <c r="BT36" s="53">
        <v>0.21</v>
      </c>
      <c r="BU36" s="53">
        <v>1.5</v>
      </c>
      <c r="BV36" s="53">
        <v>0.45</v>
      </c>
      <c r="BW36" s="53">
        <v>0.18</v>
      </c>
      <c r="BX36" s="53">
        <v>1</v>
      </c>
      <c r="BY36" s="53">
        <v>-0.04</v>
      </c>
      <c r="BZ36" s="53">
        <v>0.62</v>
      </c>
      <c r="CA36" s="21">
        <v>8.4</v>
      </c>
      <c r="CB36" s="21">
        <v>64</v>
      </c>
      <c r="CC36" s="21">
        <v>32.756787160753667</v>
      </c>
      <c r="CD36" s="21">
        <v>10.825161323103501</v>
      </c>
    </row>
    <row r="37" spans="1:82">
      <c r="A37" s="16">
        <v>2005</v>
      </c>
      <c r="B37" s="19">
        <v>2651.9464751948544</v>
      </c>
      <c r="C37" s="19">
        <v>32.631452654791502</v>
      </c>
      <c r="D37" s="19">
        <v>-1.0274929604003651</v>
      </c>
      <c r="E37" s="19">
        <v>1.6332777449472682</v>
      </c>
      <c r="F37" s="19">
        <v>0.43862171115689419</v>
      </c>
      <c r="G37" s="19">
        <v>0.53242598257884999</v>
      </c>
      <c r="H37" s="19">
        <v>8.4088449410914201E-2</v>
      </c>
      <c r="I37" s="19">
        <v>0.57814160180060981</v>
      </c>
      <c r="J37" s="19">
        <v>-1.0153653194769268</v>
      </c>
      <c r="K37" s="19">
        <v>-1.2127640923438321E-2</v>
      </c>
      <c r="L37" s="20">
        <v>7.9248620919763493</v>
      </c>
      <c r="M37" s="20">
        <v>64.410702237012117</v>
      </c>
      <c r="N37" s="20">
        <v>33.578082352354592</v>
      </c>
      <c r="O37" s="20">
        <v>11.144463381750654</v>
      </c>
      <c r="P37" s="19">
        <v>2629.9851359325462</v>
      </c>
      <c r="Q37" s="19">
        <v>32.361224575500728</v>
      </c>
      <c r="R37" s="19">
        <v>-2.026192207701377</v>
      </c>
      <c r="S37" s="19">
        <v>1.3342445857743226</v>
      </c>
      <c r="T37" s="19">
        <v>0.43736676807696467</v>
      </c>
      <c r="U37" s="19">
        <v>0.31589198012364778</v>
      </c>
      <c r="V37" s="19">
        <v>8.4088449410914201E-2</v>
      </c>
      <c r="W37" s="19">
        <v>0.49689738816279599</v>
      </c>
      <c r="X37" s="19">
        <v>-1.8982019736541478</v>
      </c>
      <c r="Y37" s="19">
        <v>-0.12799023404722901</v>
      </c>
      <c r="Z37" s="20">
        <v>6.7723647749191862</v>
      </c>
      <c r="AA37" s="20">
        <v>64.28147699992077</v>
      </c>
      <c r="AB37" s="20">
        <v>33.578082352354592</v>
      </c>
      <c r="AC37" s="20">
        <v>11.144463381750654</v>
      </c>
      <c r="AD37" s="19">
        <v>2676.2860762642595</v>
      </c>
      <c r="AE37" s="19">
        <v>32.930944574165331</v>
      </c>
      <c r="AF37" s="19">
        <v>-0.11048089946663731</v>
      </c>
      <c r="AG37" s="19">
        <v>1.9694551245726286</v>
      </c>
      <c r="AH37" s="19">
        <v>0.43982060555452318</v>
      </c>
      <c r="AI37" s="19">
        <v>0.78226424593138022</v>
      </c>
      <c r="AJ37" s="19">
        <v>8.4088449410914201E-2</v>
      </c>
      <c r="AK37" s="19">
        <v>0.66328182367581123</v>
      </c>
      <c r="AL37" s="19">
        <v>-0.20326465466312149</v>
      </c>
      <c r="AM37" s="19">
        <v>9.2783755196484186E-2</v>
      </c>
      <c r="AN37" s="20">
        <v>8.9542258577062128</v>
      </c>
      <c r="AO37" s="20">
        <v>64.605154416452422</v>
      </c>
      <c r="AP37" s="20">
        <v>33.578082352354592</v>
      </c>
      <c r="AQ37" s="20">
        <v>11.144463381750654</v>
      </c>
      <c r="AR37" s="53">
        <v>2664.89</v>
      </c>
      <c r="AS37" s="53">
        <v>32.79</v>
      </c>
      <c r="AT37" s="53">
        <v>-1.51</v>
      </c>
      <c r="AU37" s="53">
        <v>1.59</v>
      </c>
      <c r="AV37" s="53">
        <v>0.43</v>
      </c>
      <c r="AW37" s="53">
        <v>0.52</v>
      </c>
      <c r="AX37" s="53">
        <v>0.63</v>
      </c>
      <c r="AY37" s="53">
        <v>-1.4</v>
      </c>
      <c r="AZ37" s="53">
        <v>-0.08</v>
      </c>
      <c r="BA37" s="21">
        <v>7.4</v>
      </c>
      <c r="BB37" s="21">
        <v>64.400000000000006</v>
      </c>
      <c r="BC37" s="21">
        <v>33.6</v>
      </c>
      <c r="BD37" s="21">
        <v>11.1</v>
      </c>
      <c r="BE37" s="53">
        <v>2642.24</v>
      </c>
      <c r="BF37" s="53">
        <v>32.51</v>
      </c>
      <c r="BG37" s="53">
        <v>-2.44</v>
      </c>
      <c r="BH37" s="53">
        <v>1.31</v>
      </c>
      <c r="BI37" s="53">
        <v>0.43</v>
      </c>
      <c r="BJ37" s="53">
        <v>0.32</v>
      </c>
      <c r="BK37" s="53">
        <v>0.44</v>
      </c>
      <c r="BL37" s="53">
        <v>-2.1800000000000002</v>
      </c>
      <c r="BM37" s="53">
        <v>-0.63</v>
      </c>
      <c r="BN37" s="21">
        <v>6.4</v>
      </c>
      <c r="BO37" s="21">
        <v>64.2</v>
      </c>
      <c r="BP37" s="21">
        <v>33.6</v>
      </c>
      <c r="BQ37" s="21">
        <v>11.1</v>
      </c>
      <c r="BR37" s="53">
        <v>2690.47</v>
      </c>
      <c r="BS37" s="53">
        <v>33.11</v>
      </c>
      <c r="BT37" s="53">
        <v>-0.66</v>
      </c>
      <c r="BU37" s="53">
        <v>1.92</v>
      </c>
      <c r="BV37" s="53">
        <v>0.43</v>
      </c>
      <c r="BW37" s="53">
        <v>0.76</v>
      </c>
      <c r="BX37" s="53">
        <v>0.86</v>
      </c>
      <c r="BY37" s="53">
        <v>-0.73</v>
      </c>
      <c r="BZ37" s="53">
        <v>0.39</v>
      </c>
      <c r="CA37" s="21">
        <v>8.1999999999999993</v>
      </c>
      <c r="CB37" s="21">
        <v>64.599999999999994</v>
      </c>
      <c r="CC37" s="21">
        <v>33.578082352354592</v>
      </c>
      <c r="CD37" s="21">
        <v>11.144463381750654</v>
      </c>
    </row>
    <row r="38" spans="1:82">
      <c r="A38" s="16">
        <v>2006</v>
      </c>
      <c r="B38" s="19">
        <v>2697.0843392814786</v>
      </c>
      <c r="C38" s="19">
        <v>33.265863907839972</v>
      </c>
      <c r="D38" s="19">
        <v>1.0268816318770368</v>
      </c>
      <c r="E38" s="19">
        <v>1.6915937398452245</v>
      </c>
      <c r="F38" s="19">
        <v>0.48335033574616426</v>
      </c>
      <c r="G38" s="19">
        <v>0.59956580580129415</v>
      </c>
      <c r="H38" s="19">
        <v>8.8106201840935761E-2</v>
      </c>
      <c r="I38" s="19">
        <v>0.52057139645683037</v>
      </c>
      <c r="J38" s="19">
        <v>-0.72438192923730538</v>
      </c>
      <c r="K38" s="19">
        <v>1.7512635611143423</v>
      </c>
      <c r="L38" s="20">
        <v>7.6836702072269079</v>
      </c>
      <c r="M38" s="20">
        <v>64.943176893478466</v>
      </c>
      <c r="N38" s="20">
        <v>33.968668599027311</v>
      </c>
      <c r="O38" s="20">
        <v>11.203434777118323</v>
      </c>
      <c r="P38" s="19">
        <v>2674.7422748911781</v>
      </c>
      <c r="Q38" s="19">
        <v>32.990296673028936</v>
      </c>
      <c r="R38" s="19">
        <v>-5.0828377078047327E-2</v>
      </c>
      <c r="S38" s="19">
        <v>1.3641189448949382</v>
      </c>
      <c r="T38" s="19">
        <v>0.48217208514039878</v>
      </c>
      <c r="U38" s="19">
        <v>0.37054349901535011</v>
      </c>
      <c r="V38" s="19">
        <v>8.8106201840935761E-2</v>
      </c>
      <c r="W38" s="19">
        <v>0.4232971588982537</v>
      </c>
      <c r="X38" s="19">
        <v>-1.6251968388092359</v>
      </c>
      <c r="Y38" s="19">
        <v>1.5743684617311886</v>
      </c>
      <c r="Z38" s="20">
        <v>6.5895500694881495</v>
      </c>
      <c r="AA38" s="20">
        <v>64.761040248833908</v>
      </c>
      <c r="AB38" s="20">
        <v>33.968668599027311</v>
      </c>
      <c r="AC38" s="20">
        <v>11.203434777118323</v>
      </c>
      <c r="AD38" s="19">
        <v>2722.405712473223</v>
      </c>
      <c r="AE38" s="19">
        <v>33.578177965760979</v>
      </c>
      <c r="AF38" s="19">
        <v>2.0025719917274372</v>
      </c>
      <c r="AG38" s="19">
        <v>2.0224975539546048</v>
      </c>
      <c r="AH38" s="19">
        <v>0.48462253394556887</v>
      </c>
      <c r="AI38" s="19">
        <v>0.83540056624727499</v>
      </c>
      <c r="AJ38" s="19">
        <v>8.8106201840935761E-2</v>
      </c>
      <c r="AK38" s="19">
        <v>0.61436825192082545</v>
      </c>
      <c r="AL38" s="19">
        <v>7.9430477564322713E-2</v>
      </c>
      <c r="AM38" s="19">
        <v>1.9231415141631145</v>
      </c>
      <c r="AN38" s="20">
        <v>8.6585566762392396</v>
      </c>
      <c r="AO38" s="20">
        <v>65.105553446901567</v>
      </c>
      <c r="AP38" s="20">
        <v>33.968668599027311</v>
      </c>
      <c r="AQ38" s="20">
        <v>11.203434777118323</v>
      </c>
      <c r="AR38" s="53">
        <v>2711.83</v>
      </c>
      <c r="AS38" s="53">
        <v>33.450000000000003</v>
      </c>
      <c r="AT38" s="53">
        <v>0.49</v>
      </c>
      <c r="AU38" s="53">
        <v>1.74</v>
      </c>
      <c r="AV38" s="53">
        <v>0.48</v>
      </c>
      <c r="AW38" s="53">
        <v>0.56999999999999995</v>
      </c>
      <c r="AX38" s="53">
        <v>0.69</v>
      </c>
      <c r="AY38" s="53">
        <v>-1.1100000000000001</v>
      </c>
      <c r="AZ38" s="53">
        <v>1.62</v>
      </c>
      <c r="BA38" s="21">
        <v>7.2</v>
      </c>
      <c r="BB38" s="21">
        <v>64.900000000000006</v>
      </c>
      <c r="BC38" s="21">
        <v>34</v>
      </c>
      <c r="BD38" s="21">
        <v>11.2</v>
      </c>
      <c r="BE38" s="53">
        <v>2687.28</v>
      </c>
      <c r="BF38" s="53">
        <v>33.14</v>
      </c>
      <c r="BG38" s="53">
        <v>-0.5</v>
      </c>
      <c r="BH38" s="53">
        <v>1.43</v>
      </c>
      <c r="BI38" s="53">
        <v>0.48</v>
      </c>
      <c r="BJ38" s="53">
        <v>0.36</v>
      </c>
      <c r="BK38" s="53">
        <v>0.46</v>
      </c>
      <c r="BL38" s="53">
        <v>-1.92</v>
      </c>
      <c r="BM38" s="53">
        <v>1.02</v>
      </c>
      <c r="BN38" s="21">
        <v>6.2</v>
      </c>
      <c r="BO38" s="21">
        <v>64.7</v>
      </c>
      <c r="BP38" s="21">
        <v>34</v>
      </c>
      <c r="BQ38" s="21">
        <v>11.2</v>
      </c>
      <c r="BR38" s="53">
        <v>2739.2</v>
      </c>
      <c r="BS38" s="53">
        <v>33.79</v>
      </c>
      <c r="BT38" s="53">
        <v>1.39</v>
      </c>
      <c r="BU38" s="53">
        <v>2.06</v>
      </c>
      <c r="BV38" s="53">
        <v>0.48</v>
      </c>
      <c r="BW38" s="53">
        <v>0.8</v>
      </c>
      <c r="BX38" s="53">
        <v>0.91</v>
      </c>
      <c r="BY38" s="53">
        <v>-0.43</v>
      </c>
      <c r="BZ38" s="53">
        <v>2.16</v>
      </c>
      <c r="CA38" s="21">
        <v>7.9</v>
      </c>
      <c r="CB38" s="21">
        <v>65.099999999999994</v>
      </c>
      <c r="CC38" s="21">
        <v>33.968668599027311</v>
      </c>
      <c r="CD38" s="21">
        <v>11.203434777118323</v>
      </c>
    </row>
    <row r="39" spans="1:82">
      <c r="A39" s="16">
        <v>2007</v>
      </c>
      <c r="B39" s="19">
        <v>2745.5241651605688</v>
      </c>
      <c r="C39" s="19">
        <v>33.933913178453452</v>
      </c>
      <c r="D39" s="19">
        <v>2.1767162405237506</v>
      </c>
      <c r="E39" s="19">
        <v>1.7787611648700172</v>
      </c>
      <c r="F39" s="19">
        <v>0.55064483554329047</v>
      </c>
      <c r="G39" s="19">
        <v>0.66485524385429695</v>
      </c>
      <c r="H39" s="19">
        <v>9.710274664949381E-2</v>
      </c>
      <c r="I39" s="19">
        <v>0.466158338822936</v>
      </c>
      <c r="J39" s="19">
        <v>-0.38067089353884354</v>
      </c>
      <c r="K39" s="19">
        <v>2.5573871340625942</v>
      </c>
      <c r="L39" s="20">
        <v>7.3600906358639708</v>
      </c>
      <c r="M39" s="20">
        <v>65.335492660400192</v>
      </c>
      <c r="N39" s="20">
        <v>33.861331151582846</v>
      </c>
      <c r="O39" s="20">
        <v>11.097040127135477</v>
      </c>
      <c r="P39" s="19">
        <v>2723.5611118900406</v>
      </c>
      <c r="Q39" s="19">
        <v>33.662455963735297</v>
      </c>
      <c r="R39" s="19">
        <v>1.0766323704282421</v>
      </c>
      <c r="S39" s="19">
        <v>1.4672711558356475</v>
      </c>
      <c r="T39" s="19">
        <v>0.54906049548567282</v>
      </c>
      <c r="U39" s="19">
        <v>0.4579671085981793</v>
      </c>
      <c r="V39" s="19">
        <v>9.710274664949381E-2</v>
      </c>
      <c r="W39" s="19">
        <v>0.36314080510230157</v>
      </c>
      <c r="X39" s="19">
        <v>-1.2395417443316636</v>
      </c>
      <c r="Y39" s="19">
        <v>2.3161741147599058</v>
      </c>
      <c r="Z39" s="20">
        <v>6.3540903867349181</v>
      </c>
      <c r="AA39" s="20">
        <v>65.170564669320228</v>
      </c>
      <c r="AB39" s="20">
        <v>33.861331151582846</v>
      </c>
      <c r="AC39" s="20">
        <v>11.097040127135477</v>
      </c>
      <c r="AD39" s="19">
        <v>2770.5159853247428</v>
      </c>
      <c r="AE39" s="19">
        <v>34.242805107500814</v>
      </c>
      <c r="AF39" s="19">
        <v>3.1806558870489465</v>
      </c>
      <c r="AG39" s="19">
        <v>2.0890808652247266</v>
      </c>
      <c r="AH39" s="19">
        <v>0.552524320266367</v>
      </c>
      <c r="AI39" s="19">
        <v>0.87666184233472311</v>
      </c>
      <c r="AJ39" s="19">
        <v>9.710274664949381E-2</v>
      </c>
      <c r="AK39" s="19">
        <v>0.56279195597414278</v>
      </c>
      <c r="AL39" s="19">
        <v>0.37749859670861236</v>
      </c>
      <c r="AM39" s="19">
        <v>2.8031572903403341</v>
      </c>
      <c r="AN39" s="20">
        <v>8.2376944510377559</v>
      </c>
      <c r="AO39" s="20">
        <v>65.461196751991764</v>
      </c>
      <c r="AP39" s="20">
        <v>33.861331151582846</v>
      </c>
      <c r="AQ39" s="20">
        <v>11.097040127135477</v>
      </c>
      <c r="AR39" s="53">
        <v>2761.96</v>
      </c>
      <c r="AS39" s="53">
        <v>34.14</v>
      </c>
      <c r="AT39" s="53">
        <v>1.58</v>
      </c>
      <c r="AU39" s="53">
        <v>1.83</v>
      </c>
      <c r="AV39" s="53">
        <v>0.55000000000000004</v>
      </c>
      <c r="AW39" s="53">
        <v>0.62</v>
      </c>
      <c r="AX39" s="53">
        <v>0.66</v>
      </c>
      <c r="AY39" s="53">
        <v>-0.71</v>
      </c>
      <c r="AZ39" s="53">
        <v>2.31</v>
      </c>
      <c r="BA39" s="21">
        <v>6.9</v>
      </c>
      <c r="BB39" s="21">
        <v>65.3</v>
      </c>
      <c r="BC39" s="21">
        <v>33.9</v>
      </c>
      <c r="BD39" s="21">
        <v>11.1</v>
      </c>
      <c r="BE39" s="53">
        <v>2735.86</v>
      </c>
      <c r="BF39" s="53">
        <v>33.81</v>
      </c>
      <c r="BG39" s="53">
        <v>0.56999999999999995</v>
      </c>
      <c r="BH39" s="53">
        <v>1.53</v>
      </c>
      <c r="BI39" s="53">
        <v>0.55000000000000004</v>
      </c>
      <c r="BJ39" s="53">
        <v>0.43</v>
      </c>
      <c r="BK39" s="53">
        <v>0.44</v>
      </c>
      <c r="BL39" s="53">
        <v>-1.5</v>
      </c>
      <c r="BM39" s="53">
        <v>1.64</v>
      </c>
      <c r="BN39" s="21">
        <v>6</v>
      </c>
      <c r="BO39" s="21">
        <v>65.099999999999994</v>
      </c>
      <c r="BP39" s="21">
        <v>33.9</v>
      </c>
      <c r="BQ39" s="21">
        <v>11.1</v>
      </c>
      <c r="BR39" s="53">
        <v>2790.44</v>
      </c>
      <c r="BS39" s="53">
        <v>34.49</v>
      </c>
      <c r="BT39" s="53">
        <v>2.5299999999999998</v>
      </c>
      <c r="BU39" s="53">
        <v>2.12</v>
      </c>
      <c r="BV39" s="53">
        <v>0.55000000000000004</v>
      </c>
      <c r="BW39" s="53">
        <v>0.82</v>
      </c>
      <c r="BX39" s="53">
        <v>0.88</v>
      </c>
      <c r="BY39" s="53">
        <v>-0.04</v>
      </c>
      <c r="BZ39" s="53">
        <v>2.93</v>
      </c>
      <c r="CA39" s="21">
        <v>7.6</v>
      </c>
      <c r="CB39" s="21">
        <v>65.400000000000006</v>
      </c>
      <c r="CC39" s="21">
        <v>33.861331151582846</v>
      </c>
      <c r="CD39" s="21">
        <v>11.097040127135477</v>
      </c>
    </row>
    <row r="40" spans="1:82">
      <c r="A40" s="16">
        <v>2008</v>
      </c>
      <c r="B40" s="19">
        <v>2777.6196102007407</v>
      </c>
      <c r="C40" s="19">
        <v>34.453644121310219</v>
      </c>
      <c r="D40" s="19">
        <v>1.9701346686366246</v>
      </c>
      <c r="E40" s="19">
        <v>1.1550154506643198</v>
      </c>
      <c r="F40" s="19">
        <v>0.56983483060404061</v>
      </c>
      <c r="G40" s="19">
        <v>5.3821317502358856E-2</v>
      </c>
      <c r="H40" s="19">
        <v>0.11244964572899008</v>
      </c>
      <c r="I40" s="19">
        <v>0.41890965682893011</v>
      </c>
      <c r="J40" s="19">
        <v>0.1840139345395283</v>
      </c>
      <c r="K40" s="19">
        <v>1.7861207340970964</v>
      </c>
      <c r="L40" s="20">
        <v>6.9369906020141849</v>
      </c>
      <c r="M40" s="20">
        <v>65.540184500558965</v>
      </c>
      <c r="N40" s="20">
        <v>34.615896242717817</v>
      </c>
      <c r="O40" s="20">
        <v>10.96772613742103</v>
      </c>
      <c r="P40" s="19">
        <v>2756.5697618981435</v>
      </c>
      <c r="Q40" s="19">
        <v>34.192541420435774</v>
      </c>
      <c r="R40" s="19">
        <v>0.89956001345501957</v>
      </c>
      <c r="S40" s="19">
        <v>0.82033068933174502</v>
      </c>
      <c r="T40" s="19">
        <v>0.56795705771716398</v>
      </c>
      <c r="U40" s="19">
        <v>-0.17522472149782653</v>
      </c>
      <c r="V40" s="19">
        <v>0.11244964572899008</v>
      </c>
      <c r="W40" s="19">
        <v>0.31514870738341755</v>
      </c>
      <c r="X40" s="19">
        <v>-0.58841961046177504</v>
      </c>
      <c r="Y40" s="19">
        <v>1.4879796239167946</v>
      </c>
      <c r="Z40" s="20">
        <v>6.0431500093901978</v>
      </c>
      <c r="AA40" s="20">
        <v>65.443055728263317</v>
      </c>
      <c r="AB40" s="20">
        <v>34.615896242717817</v>
      </c>
      <c r="AC40" s="20">
        <v>10.96772613742103</v>
      </c>
      <c r="AD40" s="19">
        <v>2800.8376496138972</v>
      </c>
      <c r="AE40" s="19">
        <v>34.741641104121562</v>
      </c>
      <c r="AF40" s="19">
        <v>2.9643327882338149</v>
      </c>
      <c r="AG40" s="19">
        <v>1.4892167064562907</v>
      </c>
      <c r="AH40" s="19">
        <v>0.57209767664389166</v>
      </c>
      <c r="AI40" s="19">
        <v>0.2863255826769297</v>
      </c>
      <c r="AJ40" s="19">
        <v>0.11244964572899008</v>
      </c>
      <c r="AK40" s="19">
        <v>0.51834380140647907</v>
      </c>
      <c r="AL40" s="19">
        <v>0.86425181674674079</v>
      </c>
      <c r="AM40" s="19">
        <v>2.1000809714870741</v>
      </c>
      <c r="AN40" s="20">
        <v>7.70301575438807</v>
      </c>
      <c r="AO40" s="20">
        <v>65.649452524584646</v>
      </c>
      <c r="AP40" s="20">
        <v>34.615896242717817</v>
      </c>
      <c r="AQ40" s="20">
        <v>10.96772613742103</v>
      </c>
      <c r="AR40" s="53">
        <v>2794.53</v>
      </c>
      <c r="AS40" s="53">
        <v>34.659999999999997</v>
      </c>
      <c r="AT40" s="53">
        <v>1.36</v>
      </c>
      <c r="AU40" s="53">
        <v>1.17</v>
      </c>
      <c r="AV40" s="53">
        <v>0.56999999999999995</v>
      </c>
      <c r="AW40" s="53">
        <v>0</v>
      </c>
      <c r="AX40" s="53">
        <v>0.6</v>
      </c>
      <c r="AY40" s="53">
        <v>-0.13</v>
      </c>
      <c r="AZ40" s="53">
        <v>1.51</v>
      </c>
      <c r="BA40" s="21">
        <v>6.5</v>
      </c>
      <c r="BB40" s="21">
        <v>65.5</v>
      </c>
      <c r="BC40" s="21">
        <v>34.6</v>
      </c>
      <c r="BD40" s="21">
        <v>11</v>
      </c>
      <c r="BE40" s="53">
        <v>2767.65</v>
      </c>
      <c r="BF40" s="53">
        <v>34.33</v>
      </c>
      <c r="BG40" s="53">
        <v>0.36</v>
      </c>
      <c r="BH40" s="53">
        <v>0.84</v>
      </c>
      <c r="BI40" s="53">
        <v>0.56999999999999995</v>
      </c>
      <c r="BJ40" s="53">
        <v>-0.22</v>
      </c>
      <c r="BK40" s="53">
        <v>0.36</v>
      </c>
      <c r="BL40" s="53">
        <v>-0.86</v>
      </c>
      <c r="BM40" s="53">
        <v>0.77</v>
      </c>
      <c r="BN40" s="21">
        <v>5.7</v>
      </c>
      <c r="BO40" s="21">
        <v>65.400000000000006</v>
      </c>
      <c r="BP40" s="21">
        <v>34.6</v>
      </c>
      <c r="BQ40" s="21">
        <v>11</v>
      </c>
      <c r="BR40" s="53">
        <v>2822.91</v>
      </c>
      <c r="BS40" s="53">
        <v>35.020000000000003</v>
      </c>
      <c r="BT40" s="53">
        <v>2.33</v>
      </c>
      <c r="BU40" s="53">
        <v>1.49</v>
      </c>
      <c r="BV40" s="53">
        <v>0.56999999999999995</v>
      </c>
      <c r="BW40" s="53">
        <v>0.22</v>
      </c>
      <c r="BX40" s="53">
        <v>0.84</v>
      </c>
      <c r="BY40" s="53">
        <v>0.49</v>
      </c>
      <c r="BZ40" s="53">
        <v>2.21</v>
      </c>
      <c r="CA40" s="21">
        <v>7.3</v>
      </c>
      <c r="CB40" s="21">
        <v>65.599999999999994</v>
      </c>
      <c r="CC40" s="21">
        <v>34.615896242717817</v>
      </c>
      <c r="CD40" s="21">
        <v>10.96772613742103</v>
      </c>
    </row>
    <row r="41" spans="1:82">
      <c r="A41" s="16">
        <v>2009</v>
      </c>
      <c r="B41" s="19">
        <v>2802.5167346021663</v>
      </c>
      <c r="C41" s="19">
        <v>34.880566722897996</v>
      </c>
      <c r="D41" s="19">
        <v>-4.7803890180240654</v>
      </c>
      <c r="E41" s="19">
        <v>0.89348594488489974</v>
      </c>
      <c r="F41" s="19">
        <v>0.45240366720206221</v>
      </c>
      <c r="G41" s="19">
        <v>-7.3763230633037441E-2</v>
      </c>
      <c r="H41" s="19">
        <v>0.1341468990795418</v>
      </c>
      <c r="I41" s="19">
        <v>0.38069860923633314</v>
      </c>
      <c r="J41" s="19">
        <v>-1.1355949457838777</v>
      </c>
      <c r="K41" s="19">
        <v>-3.6447940722401881</v>
      </c>
      <c r="L41" s="20">
        <v>6.5017489267500403</v>
      </c>
      <c r="M41" s="20">
        <v>65.870617525177323</v>
      </c>
      <c r="N41" s="20">
        <v>35.605499184728103</v>
      </c>
      <c r="O41" s="20">
        <v>10.982079554066939</v>
      </c>
      <c r="P41" s="19">
        <v>2782.8642244314151</v>
      </c>
      <c r="Q41" s="19">
        <v>34.635968471683398</v>
      </c>
      <c r="R41" s="19">
        <v>-5.7778491033472239</v>
      </c>
      <c r="S41" s="19">
        <v>0.55937100771028536</v>
      </c>
      <c r="T41" s="19">
        <v>0.45122815304195768</v>
      </c>
      <c r="U41" s="19">
        <v>-0.30268121277210502</v>
      </c>
      <c r="V41" s="19">
        <v>0.1341468990795418</v>
      </c>
      <c r="W41" s="19">
        <v>0.27667716836089085</v>
      </c>
      <c r="X41" s="19">
        <v>-1.7866270026051168</v>
      </c>
      <c r="Y41" s="19">
        <v>-3.9912221007421067</v>
      </c>
      <c r="Z41" s="20">
        <v>5.7288599261419417</v>
      </c>
      <c r="AA41" s="20">
        <v>65.786155782510704</v>
      </c>
      <c r="AB41" s="20">
        <v>35.605499184728103</v>
      </c>
      <c r="AC41" s="20">
        <v>10.982079554066939</v>
      </c>
      <c r="AD41" s="19">
        <v>2823.9604972054908</v>
      </c>
      <c r="AE41" s="19">
        <v>35.14745918531942</v>
      </c>
      <c r="AF41" s="19">
        <v>-3.8351654299916538</v>
      </c>
      <c r="AG41" s="19">
        <v>1.2120841540355689</v>
      </c>
      <c r="AH41" s="19">
        <v>0.45375930377111146</v>
      </c>
      <c r="AI41" s="19">
        <v>0.14400306595120152</v>
      </c>
      <c r="AJ41" s="19">
        <v>0.1341468990795418</v>
      </c>
      <c r="AK41" s="19">
        <v>0.48017488523371404</v>
      </c>
      <c r="AL41" s="19">
        <v>-0.56648696604106874</v>
      </c>
      <c r="AM41" s="19">
        <v>-3.268678463950585</v>
      </c>
      <c r="AN41" s="20">
        <v>7.1412499342060158</v>
      </c>
      <c r="AO41" s="20">
        <v>65.978718055466473</v>
      </c>
      <c r="AP41" s="20">
        <v>35.605499184728103</v>
      </c>
      <c r="AQ41" s="20">
        <v>10.982079554066939</v>
      </c>
      <c r="AR41" s="53">
        <v>2819.89</v>
      </c>
      <c r="AS41" s="53">
        <v>35.1</v>
      </c>
      <c r="AT41" s="53">
        <v>-5.39</v>
      </c>
      <c r="AU41" s="53">
        <v>0.9</v>
      </c>
      <c r="AV41" s="53">
        <v>0.45</v>
      </c>
      <c r="AW41" s="53">
        <v>-0.12</v>
      </c>
      <c r="AX41" s="53">
        <v>0.57999999999999996</v>
      </c>
      <c r="AY41" s="53">
        <v>-1.29</v>
      </c>
      <c r="AZ41" s="53">
        <v>-4.09</v>
      </c>
      <c r="BA41" s="21">
        <v>6.2</v>
      </c>
      <c r="BB41" s="21">
        <v>65.8</v>
      </c>
      <c r="BC41" s="21">
        <v>35.6</v>
      </c>
      <c r="BD41" s="21">
        <v>11</v>
      </c>
      <c r="BE41" s="53">
        <v>2792.66</v>
      </c>
      <c r="BF41" s="53">
        <v>34.76</v>
      </c>
      <c r="BG41" s="53">
        <v>-6.37</v>
      </c>
      <c r="BH41" s="53">
        <v>0.59</v>
      </c>
      <c r="BI41" s="53">
        <v>0.45</v>
      </c>
      <c r="BJ41" s="53">
        <v>-0.34</v>
      </c>
      <c r="BK41" s="53">
        <v>0.35</v>
      </c>
      <c r="BL41" s="53">
        <v>-1.92</v>
      </c>
      <c r="BM41" s="53">
        <v>-4.87</v>
      </c>
      <c r="BN41" s="21">
        <v>5.4</v>
      </c>
      <c r="BO41" s="21">
        <v>65.7</v>
      </c>
      <c r="BP41" s="21">
        <v>35.6</v>
      </c>
      <c r="BQ41" s="21">
        <v>11</v>
      </c>
      <c r="BR41" s="53">
        <v>2847.92</v>
      </c>
      <c r="BS41" s="53">
        <v>35.450000000000003</v>
      </c>
      <c r="BT41" s="53">
        <v>-4.43</v>
      </c>
      <c r="BU41" s="53">
        <v>1.2</v>
      </c>
      <c r="BV41" s="53">
        <v>0.45</v>
      </c>
      <c r="BW41" s="53">
        <v>0.08</v>
      </c>
      <c r="BX41" s="53">
        <v>0.8</v>
      </c>
      <c r="BY41" s="53">
        <v>-0.75</v>
      </c>
      <c r="BZ41" s="53">
        <v>-3.31</v>
      </c>
      <c r="CA41" s="21">
        <v>6.8</v>
      </c>
      <c r="CB41" s="21">
        <v>65.900000000000006</v>
      </c>
      <c r="CC41" s="21">
        <v>35.605499184728103</v>
      </c>
      <c r="CD41" s="21">
        <v>10.982079554066939</v>
      </c>
    </row>
    <row r="42" spans="1:82">
      <c r="A42" s="16">
        <v>2010</v>
      </c>
      <c r="B42" s="19">
        <v>2832.1443364537736</v>
      </c>
      <c r="C42" s="19">
        <v>35.303807455639216</v>
      </c>
      <c r="D42" s="19">
        <v>-1.7515463908483679</v>
      </c>
      <c r="E42" s="19">
        <v>1.053292381091091</v>
      </c>
      <c r="F42" s="19">
        <v>0.36566459718260941</v>
      </c>
      <c r="G42" s="19">
        <v>0.17368275173782421</v>
      </c>
      <c r="H42" s="19">
        <v>0.16219450670101709</v>
      </c>
      <c r="I42" s="19">
        <v>0.35175052546964025</v>
      </c>
      <c r="J42" s="19">
        <v>-0.3214835871677264</v>
      </c>
      <c r="K42" s="19">
        <v>-1.4300628036806415</v>
      </c>
      <c r="L42" s="20">
        <v>6.0943360356952549</v>
      </c>
      <c r="M42" s="20">
        <v>66.313495368251068</v>
      </c>
      <c r="N42" s="20">
        <v>35.95462996767818</v>
      </c>
      <c r="O42" s="20">
        <v>10.999317871759892</v>
      </c>
      <c r="P42" s="19">
        <v>2813.7772467013901</v>
      </c>
      <c r="Q42" s="19">
        <v>35.074854364586471</v>
      </c>
      <c r="R42" s="19">
        <v>-2.703205629930971</v>
      </c>
      <c r="S42" s="19">
        <v>0.71749889857984317</v>
      </c>
      <c r="T42" s="19">
        <v>0.364587079498848</v>
      </c>
      <c r="U42" s="19">
        <v>-5.5956282666922076E-2</v>
      </c>
      <c r="V42" s="19">
        <v>0.16219450670101709</v>
      </c>
      <c r="W42" s="19">
        <v>0.24667359504690015</v>
      </c>
      <c r="X42" s="19">
        <v>-0.88598237726141593</v>
      </c>
      <c r="Y42" s="19">
        <v>-1.8172232526695553</v>
      </c>
      <c r="Z42" s="20">
        <v>5.4418744102459673</v>
      </c>
      <c r="AA42" s="20">
        <v>66.225041279181582</v>
      </c>
      <c r="AB42" s="20">
        <v>35.95462996767818</v>
      </c>
      <c r="AC42" s="20">
        <v>10.999317871759892</v>
      </c>
      <c r="AD42" s="19">
        <v>2852.2169617180316</v>
      </c>
      <c r="AE42" s="19">
        <v>35.554020726318022</v>
      </c>
      <c r="AF42" s="19">
        <v>-0.86037535626661565</v>
      </c>
      <c r="AG42" s="19">
        <v>1.380209873140493</v>
      </c>
      <c r="AH42" s="19">
        <v>0.36672018857386751</v>
      </c>
      <c r="AI42" s="19">
        <v>0.39823434238559746</v>
      </c>
      <c r="AJ42" s="19">
        <v>0.16219450670101709</v>
      </c>
      <c r="AK42" s="19">
        <v>0.45306083548001086</v>
      </c>
      <c r="AL42" s="19">
        <v>0.14099630511603342</v>
      </c>
      <c r="AM42" s="19">
        <v>-1.0013716613826491</v>
      </c>
      <c r="AN42" s="20">
        <v>6.5924204725698257</v>
      </c>
      <c r="AO42" s="20">
        <v>66.466635692623399</v>
      </c>
      <c r="AP42" s="20">
        <v>35.95462996767818</v>
      </c>
      <c r="AQ42" s="20">
        <v>10.999317871759892</v>
      </c>
      <c r="AR42" s="53">
        <v>2857.74</v>
      </c>
      <c r="AS42" s="53">
        <v>35.619999999999997</v>
      </c>
      <c r="AT42" s="53">
        <v>-2.64</v>
      </c>
      <c r="AU42" s="53">
        <v>1.32</v>
      </c>
      <c r="AV42" s="53">
        <v>0.36</v>
      </c>
      <c r="AW42" s="53">
        <v>0.39</v>
      </c>
      <c r="AX42" s="53">
        <v>0.56999999999999995</v>
      </c>
      <c r="AY42" s="53">
        <v>-0.36</v>
      </c>
      <c r="AZ42" s="53">
        <v>-2.27</v>
      </c>
      <c r="BA42" s="21">
        <v>5.9</v>
      </c>
      <c r="BB42" s="21">
        <v>66.400000000000006</v>
      </c>
      <c r="BC42" s="21">
        <v>36</v>
      </c>
      <c r="BD42" s="21">
        <v>11</v>
      </c>
      <c r="BE42" s="53">
        <v>2829.42</v>
      </c>
      <c r="BF42" s="53">
        <v>35.270000000000003</v>
      </c>
      <c r="BG42" s="53">
        <v>-3.63</v>
      </c>
      <c r="BH42" s="53">
        <v>1</v>
      </c>
      <c r="BI42" s="53">
        <v>0.36</v>
      </c>
      <c r="BJ42" s="53">
        <v>0.18</v>
      </c>
      <c r="BK42" s="53">
        <v>0.33</v>
      </c>
      <c r="BL42" s="53">
        <v>-0.93</v>
      </c>
      <c r="BM42" s="53">
        <v>-3.1</v>
      </c>
      <c r="BN42" s="21">
        <v>5.2</v>
      </c>
      <c r="BO42" s="21">
        <v>66.3</v>
      </c>
      <c r="BP42" s="21">
        <v>36</v>
      </c>
      <c r="BQ42" s="21">
        <v>11</v>
      </c>
      <c r="BR42" s="53">
        <v>2886.27</v>
      </c>
      <c r="BS42" s="53">
        <v>35.979999999999997</v>
      </c>
      <c r="BT42" s="53">
        <v>-1.65</v>
      </c>
      <c r="BU42" s="53">
        <v>1.66</v>
      </c>
      <c r="BV42" s="53">
        <v>0.36</v>
      </c>
      <c r="BW42" s="53">
        <v>0.6</v>
      </c>
      <c r="BX42" s="53">
        <v>0.82</v>
      </c>
      <c r="BY42" s="53">
        <v>0.1</v>
      </c>
      <c r="BZ42" s="53">
        <v>-1.41</v>
      </c>
      <c r="CA42" s="21">
        <v>6.4</v>
      </c>
      <c r="CB42" s="21">
        <v>66.599999999999994</v>
      </c>
      <c r="CC42" s="21">
        <v>35.95462996767818</v>
      </c>
      <c r="CD42" s="21">
        <v>10.999317871759892</v>
      </c>
    </row>
    <row r="43" spans="1:82">
      <c r="A43" s="16">
        <v>2011</v>
      </c>
      <c r="B43" s="19">
        <v>2871.5723097084242</v>
      </c>
      <c r="C43" s="19">
        <v>35.748131218523383</v>
      </c>
      <c r="D43" s="19">
        <v>0.71861425693487413</v>
      </c>
      <c r="E43" s="19">
        <v>1.3799159409602559</v>
      </c>
      <c r="F43" s="19">
        <v>0.40771940895398867</v>
      </c>
      <c r="G43" s="19">
        <v>0.4438062190390929</v>
      </c>
      <c r="H43" s="19">
        <v>0.19631815621504115</v>
      </c>
      <c r="I43" s="19">
        <v>0.3320721567521332</v>
      </c>
      <c r="J43" s="19">
        <v>0.50839077744069905</v>
      </c>
      <c r="K43" s="19">
        <v>0.21022347949417508</v>
      </c>
      <c r="L43" s="20">
        <v>5.6499206185743986</v>
      </c>
      <c r="M43" s="20">
        <v>66.939281314906296</v>
      </c>
      <c r="N43" s="20">
        <v>36.877542913653038</v>
      </c>
      <c r="O43" s="20">
        <v>10.896880415944539</v>
      </c>
      <c r="P43" s="19">
        <v>2853.5899444632664</v>
      </c>
      <c r="Q43" s="19">
        <v>35.524269207377088</v>
      </c>
      <c r="R43" s="19">
        <v>-0.19700303853439421</v>
      </c>
      <c r="S43" s="19">
        <v>1.0586287253129545</v>
      </c>
      <c r="T43" s="19">
        <v>0.40650032740282643</v>
      </c>
      <c r="U43" s="19">
        <v>0.23258253849602925</v>
      </c>
      <c r="V43" s="19">
        <v>0.19631815621504115</v>
      </c>
      <c r="W43" s="19">
        <v>0.22322770319905771</v>
      </c>
      <c r="X43" s="19">
        <v>2.3502595597493722E-2</v>
      </c>
      <c r="Y43" s="19">
        <v>-0.22050563413188795</v>
      </c>
      <c r="Z43" s="20">
        <v>5.1119459817295523</v>
      </c>
      <c r="AA43" s="20">
        <v>66.81129731507032</v>
      </c>
      <c r="AB43" s="20">
        <v>36.877542913653038</v>
      </c>
      <c r="AC43" s="20">
        <v>10.896880415944539</v>
      </c>
      <c r="AD43" s="19">
        <v>2890.7982803956802</v>
      </c>
      <c r="AE43" s="19">
        <v>35.987474842435574</v>
      </c>
      <c r="AF43" s="19">
        <v>1.5715417690702409</v>
      </c>
      <c r="AG43" s="19">
        <v>1.6917652427455492</v>
      </c>
      <c r="AH43" s="19">
        <v>0.40893344159122003</v>
      </c>
      <c r="AI43" s="19">
        <v>0.65083405595635802</v>
      </c>
      <c r="AJ43" s="19">
        <v>0.19631815621504115</v>
      </c>
      <c r="AK43" s="19">
        <v>0.43567958898292991</v>
      </c>
      <c r="AL43" s="19">
        <v>0.89264638702201338</v>
      </c>
      <c r="AM43" s="19">
        <v>0.67889538204822752</v>
      </c>
      <c r="AN43" s="20">
        <v>6.032781018488854</v>
      </c>
      <c r="AO43" s="20">
        <v>67.082920483853187</v>
      </c>
      <c r="AP43" s="20">
        <v>36.877542913653038</v>
      </c>
      <c r="AQ43" s="20">
        <v>10.896880415944539</v>
      </c>
      <c r="AR43" s="53">
        <v>2889.37</v>
      </c>
      <c r="AS43" s="53">
        <v>35.97</v>
      </c>
      <c r="AT43" s="53">
        <v>0.11</v>
      </c>
      <c r="AU43" s="53">
        <v>1.1000000000000001</v>
      </c>
      <c r="AV43" s="53">
        <v>0.41</v>
      </c>
      <c r="AW43" s="53">
        <v>0.13</v>
      </c>
      <c r="AX43" s="53">
        <v>0.56999999999999995</v>
      </c>
      <c r="AY43" s="53">
        <v>0.59</v>
      </c>
      <c r="AZ43" s="53">
        <v>-0.47</v>
      </c>
      <c r="BA43" s="21">
        <v>5.5</v>
      </c>
      <c r="BB43" s="21">
        <v>66.900000000000006</v>
      </c>
      <c r="BC43" s="21">
        <v>36.9</v>
      </c>
      <c r="BD43" s="21">
        <v>10.9</v>
      </c>
      <c r="BE43" s="53">
        <v>2860.38</v>
      </c>
      <c r="BF43" s="53">
        <v>35.61</v>
      </c>
      <c r="BG43" s="53">
        <v>-0.91</v>
      </c>
      <c r="BH43" s="53">
        <v>0.8</v>
      </c>
      <c r="BI43" s="53">
        <v>0.4</v>
      </c>
      <c r="BJ43" s="53">
        <v>-0.08</v>
      </c>
      <c r="BK43" s="53">
        <v>0.34</v>
      </c>
      <c r="BL43" s="53">
        <v>0.1</v>
      </c>
      <c r="BM43" s="53">
        <v>-1.36</v>
      </c>
      <c r="BN43" s="21">
        <v>4.9000000000000004</v>
      </c>
      <c r="BO43" s="21">
        <v>66.8</v>
      </c>
      <c r="BP43" s="21">
        <v>36.9</v>
      </c>
      <c r="BQ43" s="21">
        <v>10.9</v>
      </c>
      <c r="BR43" s="53">
        <v>2918.77</v>
      </c>
      <c r="BS43" s="53">
        <v>36.340000000000003</v>
      </c>
      <c r="BT43" s="53">
        <v>1.1200000000000001</v>
      </c>
      <c r="BU43" s="53">
        <v>1.42</v>
      </c>
      <c r="BV43" s="53">
        <v>0.41</v>
      </c>
      <c r="BW43" s="53">
        <v>0.32</v>
      </c>
      <c r="BX43" s="53">
        <v>0.81</v>
      </c>
      <c r="BY43" s="53">
        <v>0.99</v>
      </c>
      <c r="BZ43" s="53">
        <v>0.44</v>
      </c>
      <c r="CA43" s="21">
        <v>6</v>
      </c>
      <c r="CB43" s="21">
        <v>67.099999999999994</v>
      </c>
      <c r="CC43" s="21">
        <v>36.877542913653038</v>
      </c>
      <c r="CD43" s="21">
        <v>10.896880415944539</v>
      </c>
    </row>
    <row r="44" spans="1:82">
      <c r="A44" s="16">
        <v>2012</v>
      </c>
      <c r="B44" s="19">
        <v>2918.3688731005159</v>
      </c>
      <c r="C44" s="19">
        <v>36.242338664926443</v>
      </c>
      <c r="D44" s="19">
        <v>-0.48229301899977839</v>
      </c>
      <c r="E44" s="19">
        <v>1.6143004157810315</v>
      </c>
      <c r="F44" s="19">
        <v>0.42874046197781468</v>
      </c>
      <c r="G44" s="19">
        <v>0.63166556049357947</v>
      </c>
      <c r="H44" s="19">
        <v>0.23542059810751373</v>
      </c>
      <c r="I44" s="19">
        <v>0.31847379520212371</v>
      </c>
      <c r="J44" s="19">
        <v>-0.11301042456580955</v>
      </c>
      <c r="K44" s="19">
        <v>-0.36928259443396882</v>
      </c>
      <c r="L44" s="20">
        <v>5.1706887268317505</v>
      </c>
      <c r="M44" s="20">
        <v>67.438024860107987</v>
      </c>
      <c r="N44" s="20">
        <v>37.046475405540157</v>
      </c>
      <c r="O44" s="20">
        <v>10.761798234132177</v>
      </c>
      <c r="P44" s="19">
        <v>2900.4090193267684</v>
      </c>
      <c r="Q44" s="19">
        <v>36.019300683388082</v>
      </c>
      <c r="R44" s="19">
        <v>-1.3477801212147336</v>
      </c>
      <c r="S44" s="19">
        <v>1.2802809410309841</v>
      </c>
      <c r="T44" s="19">
        <v>0.4271481462714089</v>
      </c>
      <c r="U44" s="19">
        <v>0.41438662208973642</v>
      </c>
      <c r="V44" s="19">
        <v>0.23542059810751373</v>
      </c>
      <c r="W44" s="19">
        <v>0.20332557456232508</v>
      </c>
      <c r="X44" s="19">
        <v>-0.4988972857597922</v>
      </c>
      <c r="Y44" s="19">
        <v>-0.84888283545494125</v>
      </c>
      <c r="Z44" s="20">
        <v>4.7508296042729325</v>
      </c>
      <c r="AA44" s="20">
        <v>67.351160517153261</v>
      </c>
      <c r="AB44" s="20">
        <v>37.046475405540157</v>
      </c>
      <c r="AC44" s="20">
        <v>10.761798234132177</v>
      </c>
      <c r="AD44" s="19">
        <v>2936.9299215843848</v>
      </c>
      <c r="AE44" s="19">
        <v>36.472842701386313</v>
      </c>
      <c r="AF44" s="19">
        <v>0.34417900265793522</v>
      </c>
      <c r="AG44" s="19">
        <v>1.9239350410337481</v>
      </c>
      <c r="AH44" s="19">
        <v>0.43017017126742457</v>
      </c>
      <c r="AI44" s="19">
        <v>0.83731454634290281</v>
      </c>
      <c r="AJ44" s="19">
        <v>0.23542059810751373</v>
      </c>
      <c r="AK44" s="19">
        <v>0.42102972531590688</v>
      </c>
      <c r="AL44" s="19">
        <v>0.20301130393882835</v>
      </c>
      <c r="AM44" s="19">
        <v>0.14116769871910689</v>
      </c>
      <c r="AN44" s="20">
        <v>5.5264631999117535</v>
      </c>
      <c r="AO44" s="20">
        <v>67.53221504260874</v>
      </c>
      <c r="AP44" s="20">
        <v>37.046475405540157</v>
      </c>
      <c r="AQ44" s="20">
        <v>10.761798234132177</v>
      </c>
      <c r="AR44" s="53">
        <v>2933.7</v>
      </c>
      <c r="AS44" s="53">
        <v>36.43</v>
      </c>
      <c r="AT44" s="53">
        <v>-1</v>
      </c>
      <c r="AU44" s="53">
        <v>1.51</v>
      </c>
      <c r="AV44" s="53">
        <v>0.43</v>
      </c>
      <c r="AW44" s="53">
        <v>0.59</v>
      </c>
      <c r="AX44" s="53">
        <v>0.5</v>
      </c>
      <c r="AY44" s="53">
        <v>-0.03</v>
      </c>
      <c r="AZ44" s="53">
        <v>-0.96</v>
      </c>
      <c r="BA44" s="21">
        <v>5.0999999999999996</v>
      </c>
      <c r="BB44" s="21">
        <v>67.400000000000006</v>
      </c>
      <c r="BC44" s="21">
        <v>37</v>
      </c>
      <c r="BD44" s="21">
        <v>10.8</v>
      </c>
      <c r="BE44" s="53">
        <v>2903.78</v>
      </c>
      <c r="BF44" s="53">
        <v>36.06</v>
      </c>
      <c r="BG44" s="53">
        <v>-1.98</v>
      </c>
      <c r="BH44" s="53">
        <v>1.21</v>
      </c>
      <c r="BI44" s="53">
        <v>0.42</v>
      </c>
      <c r="BJ44" s="53">
        <v>0.38</v>
      </c>
      <c r="BK44" s="53">
        <v>0.27</v>
      </c>
      <c r="BL44" s="53">
        <v>-0.44</v>
      </c>
      <c r="BM44" s="53">
        <v>-1.86</v>
      </c>
      <c r="BN44" s="21">
        <v>4.5999999999999996</v>
      </c>
      <c r="BO44" s="21">
        <v>67.3</v>
      </c>
      <c r="BP44" s="21">
        <v>37</v>
      </c>
      <c r="BQ44" s="21">
        <v>10.8</v>
      </c>
      <c r="BR44" s="53">
        <v>2962.56</v>
      </c>
      <c r="BS44" s="53">
        <v>36.79</v>
      </c>
      <c r="BT44" s="53">
        <v>0.03</v>
      </c>
      <c r="BU44" s="53">
        <v>1.81</v>
      </c>
      <c r="BV44" s="53">
        <v>0.43</v>
      </c>
      <c r="BW44" s="53">
        <v>0.79</v>
      </c>
      <c r="BX44" s="53">
        <v>0.71</v>
      </c>
      <c r="BY44" s="53">
        <v>0.31</v>
      </c>
      <c r="BZ44" s="53">
        <v>0.01</v>
      </c>
      <c r="CA44" s="21">
        <v>5.5</v>
      </c>
      <c r="CB44" s="21">
        <v>67.5</v>
      </c>
      <c r="CC44" s="21">
        <v>37.046475405540157</v>
      </c>
      <c r="CD44" s="21">
        <v>10.761798234132177</v>
      </c>
    </row>
    <row r="45" spans="1:82">
      <c r="A45" s="16">
        <v>2013</v>
      </c>
      <c r="B45" s="19">
        <v>2961.4736877027431</v>
      </c>
      <c r="C45" s="19">
        <v>36.666667216014233</v>
      </c>
      <c r="D45" s="19">
        <v>-1.5158214718597716</v>
      </c>
      <c r="E45" s="19">
        <v>1.4659841828668854</v>
      </c>
      <c r="F45" s="19">
        <v>0.40121722937832482</v>
      </c>
      <c r="G45" s="19">
        <v>0.47034052185710384</v>
      </c>
      <c r="H45" s="19">
        <v>0.27922752000000145</v>
      </c>
      <c r="I45" s="19">
        <v>0.3151989116314553</v>
      </c>
      <c r="J45" s="19">
        <v>-0.22760051591845895</v>
      </c>
      <c r="K45" s="19">
        <v>-1.2882209559413127</v>
      </c>
      <c r="L45" s="20">
        <v>4.7543739797094204</v>
      </c>
      <c r="M45" s="20">
        <v>67.935860470948711</v>
      </c>
      <c r="N45" s="20">
        <v>37.518964059353713</v>
      </c>
      <c r="O45" s="20">
        <v>10.613931523022432</v>
      </c>
      <c r="P45" s="19">
        <v>2942.4410146919813</v>
      </c>
      <c r="Q45" s="19">
        <v>36.431019440241435</v>
      </c>
      <c r="R45" s="19">
        <v>-2.332166799314308</v>
      </c>
      <c r="S45" s="19">
        <v>1.162460826629123</v>
      </c>
      <c r="T45" s="19">
        <v>0.39935092421569518</v>
      </c>
      <c r="U45" s="19">
        <v>0.28664775171345946</v>
      </c>
      <c r="V45" s="19">
        <v>0.27922752000000145</v>
      </c>
      <c r="W45" s="19">
        <v>0.19723463069996683</v>
      </c>
      <c r="X45" s="19">
        <v>-0.52562184960162339</v>
      </c>
      <c r="Y45" s="19">
        <v>-1.8065449497126849</v>
      </c>
      <c r="Z45" s="20">
        <v>4.4540321658703022</v>
      </c>
      <c r="AA45" s="20">
        <v>67.849626432775722</v>
      </c>
      <c r="AB45" s="20">
        <v>37.518964059353713</v>
      </c>
      <c r="AC45" s="20">
        <v>10.613931523022432</v>
      </c>
      <c r="AD45" s="19">
        <v>2980.0400626747733</v>
      </c>
      <c r="AE45" s="19">
        <v>36.896541651614996</v>
      </c>
      <c r="AF45" s="19">
        <v>-0.65291283469005501</v>
      </c>
      <c r="AG45" s="19">
        <v>1.7399721535852612</v>
      </c>
      <c r="AH45" s="19">
        <v>0.40274566678428553</v>
      </c>
      <c r="AI45" s="19">
        <v>0.6433384057531697</v>
      </c>
      <c r="AJ45" s="19">
        <v>0.27922752000000145</v>
      </c>
      <c r="AK45" s="19">
        <v>0.41466056104780469</v>
      </c>
      <c r="AL45" s="19">
        <v>5.5806675643823689E-2</v>
      </c>
      <c r="AM45" s="19">
        <v>-0.7087195103338787</v>
      </c>
      <c r="AN45" s="20">
        <v>5.0883678736396636</v>
      </c>
      <c r="AO45" s="20">
        <v>68.032785542685573</v>
      </c>
      <c r="AP45" s="20">
        <v>37.518964059353713</v>
      </c>
      <c r="AQ45" s="20">
        <v>10.613931523022432</v>
      </c>
      <c r="AR45" s="53">
        <v>2973.88</v>
      </c>
      <c r="AS45" s="53">
        <v>36.82</v>
      </c>
      <c r="AT45" s="53">
        <v>-1.92</v>
      </c>
      <c r="AU45" s="53">
        <v>1.35</v>
      </c>
      <c r="AV45" s="53">
        <v>0.4</v>
      </c>
      <c r="AW45" s="53">
        <v>0.46</v>
      </c>
      <c r="AX45" s="53">
        <v>0.5</v>
      </c>
      <c r="AY45" s="53">
        <v>-0.08</v>
      </c>
      <c r="AZ45" s="53">
        <v>-1.84</v>
      </c>
      <c r="BA45" s="21">
        <v>4.7</v>
      </c>
      <c r="BB45" s="21">
        <v>67.900000000000006</v>
      </c>
      <c r="BC45" s="21">
        <v>37.5</v>
      </c>
      <c r="BD45" s="21">
        <v>10.6</v>
      </c>
      <c r="BE45" s="53">
        <v>2943.43</v>
      </c>
      <c r="BF45" s="53">
        <v>36.44</v>
      </c>
      <c r="BG45" s="53">
        <v>-2.86</v>
      </c>
      <c r="BH45" s="53">
        <v>1.08</v>
      </c>
      <c r="BI45" s="53">
        <v>0.4</v>
      </c>
      <c r="BJ45" s="53">
        <v>0.27</v>
      </c>
      <c r="BK45" s="53">
        <v>0.28999999999999998</v>
      </c>
      <c r="BL45" s="53">
        <v>-0.41</v>
      </c>
      <c r="BM45" s="53">
        <v>-2.71</v>
      </c>
      <c r="BN45" s="21">
        <v>4.4000000000000004</v>
      </c>
      <c r="BO45" s="21">
        <v>67.8</v>
      </c>
      <c r="BP45" s="21">
        <v>37.5</v>
      </c>
      <c r="BQ45" s="21">
        <v>10.6</v>
      </c>
      <c r="BR45" s="53">
        <v>3001.9</v>
      </c>
      <c r="BS45" s="53">
        <v>37.17</v>
      </c>
      <c r="BT45" s="53">
        <v>-0.89</v>
      </c>
      <c r="BU45" s="53">
        <v>1.63</v>
      </c>
      <c r="BV45" s="53">
        <v>0.4</v>
      </c>
      <c r="BW45" s="53">
        <v>0.63</v>
      </c>
      <c r="BX45" s="53">
        <v>0.71</v>
      </c>
      <c r="BY45" s="53">
        <v>0.21</v>
      </c>
      <c r="BZ45" s="53">
        <v>-0.84</v>
      </c>
      <c r="CA45" s="21">
        <v>5.0999999999999996</v>
      </c>
      <c r="CB45" s="21">
        <v>68</v>
      </c>
      <c r="CC45" s="21">
        <v>37.518964059353713</v>
      </c>
      <c r="CD45" s="21">
        <v>10.613931523022432</v>
      </c>
    </row>
    <row r="46" spans="1:82">
      <c r="A46" s="16">
        <v>2014</v>
      </c>
      <c r="B46" s="19">
        <v>3007.2150744856413</v>
      </c>
      <c r="C46" s="19">
        <v>37.035791793606265</v>
      </c>
      <c r="D46" s="19">
        <v>-0.8587841894369318</v>
      </c>
      <c r="E46" s="19">
        <v>1.529581554979635</v>
      </c>
      <c r="F46" s="19">
        <v>0.39309764915296797</v>
      </c>
      <c r="G46" s="19">
        <v>0.49136273762282373</v>
      </c>
      <c r="H46" s="19">
        <v>0.32773892189248954</v>
      </c>
      <c r="I46" s="19">
        <v>0.31738224631135381</v>
      </c>
      <c r="J46" s="19">
        <v>-6.3184442318202944E-2</v>
      </c>
      <c r="K46" s="19">
        <v>-0.79559974711872883</v>
      </c>
      <c r="L46" s="20">
        <v>4.4708973178831215</v>
      </c>
      <c r="M46" s="20">
        <v>68.328236977923524</v>
      </c>
      <c r="N46" s="20">
        <v>37.759931202737455</v>
      </c>
      <c r="O46" s="20">
        <v>10.437489759134854</v>
      </c>
      <c r="P46" s="19">
        <v>2987.0781533316554</v>
      </c>
      <c r="Q46" s="19">
        <v>36.787792631341212</v>
      </c>
      <c r="R46" s="19">
        <v>-1.6295711643469879</v>
      </c>
      <c r="S46" s="19">
        <v>1.2387151286037603</v>
      </c>
      <c r="T46" s="19">
        <v>0.39078205102662811</v>
      </c>
      <c r="U46" s="19">
        <v>0.32218170639355526</v>
      </c>
      <c r="V46" s="19">
        <v>0.32773892189248954</v>
      </c>
      <c r="W46" s="19">
        <v>0.19801244929108747</v>
      </c>
      <c r="X46" s="19">
        <v>-0.29243082297032363</v>
      </c>
      <c r="Y46" s="19">
        <v>-1.3371403413766643</v>
      </c>
      <c r="Z46" s="20">
        <v>4.2283077967115448</v>
      </c>
      <c r="AA46" s="20">
        <v>68.249754436047823</v>
      </c>
      <c r="AB46" s="20">
        <v>37.759931202737455</v>
      </c>
      <c r="AC46" s="20">
        <v>10.437489759134854</v>
      </c>
      <c r="AD46" s="19">
        <v>3025.4469470174745</v>
      </c>
      <c r="AE46" s="19">
        <v>37.260329054284917</v>
      </c>
      <c r="AF46" s="19">
        <v>6.8586378449347896E-3</v>
      </c>
      <c r="AG46" s="19">
        <v>1.7888280363172346</v>
      </c>
      <c r="AH46" s="19">
        <v>0.39483120322658799</v>
      </c>
      <c r="AI46" s="19">
        <v>0.65380399592330463</v>
      </c>
      <c r="AJ46" s="19">
        <v>0.32773892189248954</v>
      </c>
      <c r="AK46" s="19">
        <v>0.41245391527485242</v>
      </c>
      <c r="AL46" s="19">
        <v>0.15765829968379264</v>
      </c>
      <c r="AM46" s="19">
        <v>-0.15079966183885785</v>
      </c>
      <c r="AN46" s="20">
        <v>4.7387619918656885</v>
      </c>
      <c r="AO46" s="20">
        <v>68.441614686409579</v>
      </c>
      <c r="AP46" s="20">
        <v>37.759931202737455</v>
      </c>
      <c r="AQ46" s="20">
        <v>10.437489759134854</v>
      </c>
      <c r="AR46" s="53">
        <v>3015.39</v>
      </c>
      <c r="AS46" s="53">
        <v>37.14</v>
      </c>
      <c r="AT46" s="53">
        <v>-1.1200000000000001</v>
      </c>
      <c r="AU46" s="53">
        <v>1.38</v>
      </c>
      <c r="AV46" s="53">
        <v>0.39</v>
      </c>
      <c r="AW46" s="53">
        <v>0.48</v>
      </c>
      <c r="AX46" s="53">
        <v>0.51</v>
      </c>
      <c r="AY46" s="53">
        <v>0.09</v>
      </c>
      <c r="AZ46" s="53">
        <v>-1.21</v>
      </c>
      <c r="BA46" s="21">
        <v>4.5</v>
      </c>
      <c r="BB46" s="21">
        <v>68.3</v>
      </c>
      <c r="BC46" s="21">
        <v>37.799999999999997</v>
      </c>
      <c r="BD46" s="21">
        <v>10.4</v>
      </c>
      <c r="BE46" s="53">
        <v>2985.16</v>
      </c>
      <c r="BF46" s="53">
        <v>36.76</v>
      </c>
      <c r="BG46" s="53">
        <v>-2.02</v>
      </c>
      <c r="BH46" s="53">
        <v>1.0900000000000001</v>
      </c>
      <c r="BI46" s="53">
        <v>0.39</v>
      </c>
      <c r="BJ46" s="53">
        <v>0.31</v>
      </c>
      <c r="BK46" s="53">
        <v>0.28000000000000003</v>
      </c>
      <c r="BL46" s="53">
        <v>-0.17</v>
      </c>
      <c r="BM46" s="53">
        <v>-2.06</v>
      </c>
      <c r="BN46" s="21">
        <v>4.2</v>
      </c>
      <c r="BO46" s="21">
        <v>68.2</v>
      </c>
      <c r="BP46" s="21">
        <v>37.799999999999997</v>
      </c>
      <c r="BQ46" s="21">
        <v>10.4</v>
      </c>
      <c r="BR46" s="53">
        <v>3042.48</v>
      </c>
      <c r="BS46" s="53">
        <v>37.47</v>
      </c>
      <c r="BT46" s="53">
        <v>-0.12</v>
      </c>
      <c r="BU46" s="53">
        <v>1.68</v>
      </c>
      <c r="BV46" s="53">
        <v>0.39</v>
      </c>
      <c r="BW46" s="53">
        <v>0.64</v>
      </c>
      <c r="BX46" s="53">
        <v>0.76</v>
      </c>
      <c r="BY46" s="53">
        <v>0.32</v>
      </c>
      <c r="BZ46" s="53">
        <v>-0.22</v>
      </c>
      <c r="CA46" s="21">
        <v>4.8</v>
      </c>
      <c r="CB46" s="21">
        <v>68.400000000000006</v>
      </c>
      <c r="CC46" s="21">
        <v>37.759931202737455</v>
      </c>
      <c r="CD46" s="21">
        <v>10.437489759134854</v>
      </c>
    </row>
    <row r="47" spans="1:82">
      <c r="A47" s="16">
        <v>2015</v>
      </c>
      <c r="B47" s="19">
        <v>3072.1494854818607</v>
      </c>
      <c r="C47" s="19">
        <v>37.385140420393228</v>
      </c>
      <c r="D47" s="19">
        <v>-1.5100019568776264</v>
      </c>
      <c r="E47" s="19">
        <v>2.1322805060050252</v>
      </c>
      <c r="F47" s="19">
        <v>0.42909384844447229</v>
      </c>
      <c r="G47" s="19">
        <v>1.0003866454620129</v>
      </c>
      <c r="H47" s="19">
        <v>0.38095480378497815</v>
      </c>
      <c r="I47" s="19">
        <v>0.32184520831356167</v>
      </c>
      <c r="J47" s="19">
        <v>-0.25667289641395591</v>
      </c>
      <c r="K47" s="19">
        <v>-1.2533290604636704</v>
      </c>
      <c r="L47" s="20">
        <v>4.1879122116317289</v>
      </c>
      <c r="M47" s="20">
        <v>68.740999591742167</v>
      </c>
      <c r="N47" s="20">
        <v>38.009695243091748</v>
      </c>
      <c r="O47" s="20">
        <v>10.21520337646677</v>
      </c>
      <c r="P47" s="19">
        <v>3050.5796212238956</v>
      </c>
      <c r="Q47" s="19">
        <v>37.122655665682025</v>
      </c>
      <c r="R47" s="19">
        <v>-2.2271891873771903</v>
      </c>
      <c r="S47" s="19">
        <v>1.8623647452582008</v>
      </c>
      <c r="T47" s="19">
        <v>0.42556789896511288</v>
      </c>
      <c r="U47" s="19">
        <v>0.85347616727034148</v>
      </c>
      <c r="V47" s="19">
        <v>0.38095480378497815</v>
      </c>
      <c r="W47" s="19">
        <v>0.20236587523776847</v>
      </c>
      <c r="X47" s="19">
        <v>-0.43877297907281554</v>
      </c>
      <c r="Y47" s="19">
        <v>-1.7884162083043746</v>
      </c>
      <c r="Z47" s="20">
        <v>3.9718774586678363</v>
      </c>
      <c r="AA47" s="20">
        <v>68.670300762274564</v>
      </c>
      <c r="AB47" s="20">
        <v>38.009695243091748</v>
      </c>
      <c r="AC47" s="20">
        <v>10.21520337646677</v>
      </c>
      <c r="AD47" s="19">
        <v>3089.9699334962247</v>
      </c>
      <c r="AE47" s="19">
        <v>37.601998341701965</v>
      </c>
      <c r="AF47" s="19">
        <v>-0.64728267789068072</v>
      </c>
      <c r="AG47" s="19">
        <v>2.3685106686927124</v>
      </c>
      <c r="AH47" s="19">
        <v>0.43094698063827541</v>
      </c>
      <c r="AI47" s="19">
        <v>1.1395176317983975</v>
      </c>
      <c r="AJ47" s="19">
        <v>0.38095480378497815</v>
      </c>
      <c r="AK47" s="19">
        <v>0.41709125247106149</v>
      </c>
      <c r="AL47" s="19">
        <v>-8.1666249068288191E-2</v>
      </c>
      <c r="AM47" s="19">
        <v>-0.56561642882239249</v>
      </c>
      <c r="AN47" s="20">
        <v>4.3807717861320112</v>
      </c>
      <c r="AO47" s="20">
        <v>68.84410678929801</v>
      </c>
      <c r="AP47" s="20">
        <v>38.009695243091748</v>
      </c>
      <c r="AQ47" s="20">
        <v>10.21520337646677</v>
      </c>
      <c r="AR47" s="53">
        <v>3073.73</v>
      </c>
      <c r="AS47" s="53">
        <v>37.4</v>
      </c>
      <c r="AT47" s="53">
        <v>-1.56</v>
      </c>
      <c r="AU47" s="53">
        <v>1.9</v>
      </c>
      <c r="AV47" s="53">
        <v>0.43</v>
      </c>
      <c r="AW47" s="53">
        <v>0.99</v>
      </c>
      <c r="AX47" s="53">
        <v>0.48</v>
      </c>
      <c r="AY47" s="53">
        <v>-0.08</v>
      </c>
      <c r="AZ47" s="53">
        <v>-1.48</v>
      </c>
      <c r="BA47" s="21">
        <v>4.2</v>
      </c>
      <c r="BB47" s="21">
        <v>68.7</v>
      </c>
      <c r="BC47" s="21">
        <v>38</v>
      </c>
      <c r="BD47" s="21">
        <v>10.199999999999999</v>
      </c>
      <c r="BE47" s="53">
        <v>3042.84</v>
      </c>
      <c r="BF47" s="53">
        <v>37.03</v>
      </c>
      <c r="BG47" s="53">
        <v>-2.37</v>
      </c>
      <c r="BH47" s="53">
        <v>1.64</v>
      </c>
      <c r="BI47" s="53">
        <v>0.42</v>
      </c>
      <c r="BJ47" s="53">
        <v>0.85</v>
      </c>
      <c r="BK47" s="53">
        <v>0.26</v>
      </c>
      <c r="BL47" s="53">
        <v>-0.28000000000000003</v>
      </c>
      <c r="BM47" s="53">
        <v>-2.2599999999999998</v>
      </c>
      <c r="BN47" s="21">
        <v>3.9</v>
      </c>
      <c r="BO47" s="21">
        <v>68.599999999999994</v>
      </c>
      <c r="BP47" s="21">
        <v>38</v>
      </c>
      <c r="BQ47" s="21">
        <v>10.199999999999999</v>
      </c>
      <c r="BR47" s="53">
        <v>3098.85</v>
      </c>
      <c r="BS47" s="53">
        <v>37.71</v>
      </c>
      <c r="BT47" s="53">
        <v>-0.55000000000000004</v>
      </c>
      <c r="BU47" s="53">
        <v>2.17</v>
      </c>
      <c r="BV47" s="53">
        <v>0.43</v>
      </c>
      <c r="BW47" s="53">
        <v>1.1299999999999999</v>
      </c>
      <c r="BX47" s="53">
        <v>0.71</v>
      </c>
      <c r="BY47" s="53">
        <v>0.1</v>
      </c>
      <c r="BZ47" s="53">
        <v>-0.48</v>
      </c>
      <c r="CA47" s="21">
        <v>4.4000000000000004</v>
      </c>
      <c r="CB47" s="21">
        <v>68.8</v>
      </c>
      <c r="CC47" s="21">
        <v>38.009695243091748</v>
      </c>
      <c r="CD47" s="21">
        <v>10.21520337646677</v>
      </c>
    </row>
    <row r="48" spans="1:82">
      <c r="A48" s="16">
        <v>2016</v>
      </c>
      <c r="B48" s="19">
        <v>3110.6362524094875</v>
      </c>
      <c r="C48" s="19">
        <v>37.694788450365721</v>
      </c>
      <c r="D48" s="19">
        <v>-0.5603800644803435</v>
      </c>
      <c r="E48" s="19">
        <v>1.2485920722067785</v>
      </c>
      <c r="F48" s="19">
        <v>0.45942860977686217</v>
      </c>
      <c r="G48" s="19">
        <v>0.24634116966161629</v>
      </c>
      <c r="H48" s="19">
        <v>0.21824357991325671</v>
      </c>
      <c r="I48" s="19">
        <v>0.32457871285504325</v>
      </c>
      <c r="J48" s="19">
        <v>-0.10225127113699481</v>
      </c>
      <c r="K48" s="19">
        <v>-0.45812879334334866</v>
      </c>
      <c r="L48" s="20">
        <v>3.833872935846899</v>
      </c>
      <c r="M48" s="20">
        <v>69.097510859398611</v>
      </c>
      <c r="N48" s="20">
        <v>38.2721158714469</v>
      </c>
      <c r="O48" s="20">
        <v>9.9425116236458173</v>
      </c>
      <c r="P48" s="19">
        <v>3083.9403881022322</v>
      </c>
      <c r="Q48" s="19">
        <v>37.371287122692905</v>
      </c>
      <c r="R48" s="19">
        <v>-1.2129883054067949</v>
      </c>
      <c r="S48" s="19">
        <v>0.56844245490704759</v>
      </c>
      <c r="T48" s="19">
        <v>0.45451435233204812</v>
      </c>
      <c r="U48" s="19">
        <v>0.12569197913587959</v>
      </c>
      <c r="V48" s="19">
        <v>-0.21386889666813139</v>
      </c>
      <c r="W48" s="19">
        <v>0.2021050201072512</v>
      </c>
      <c r="X48" s="19">
        <v>-0.25281086206797065</v>
      </c>
      <c r="Y48" s="19">
        <v>-0.96017744333882427</v>
      </c>
      <c r="Z48" s="20">
        <v>3.6595694606806028</v>
      </c>
      <c r="AA48" s="20">
        <v>69.036719288785406</v>
      </c>
      <c r="AB48" s="20">
        <v>38.2721158714469</v>
      </c>
      <c r="AC48" s="20">
        <v>9.9425116236458173</v>
      </c>
      <c r="AD48" s="19">
        <v>3133.0824978502005</v>
      </c>
      <c r="AE48" s="19">
        <v>37.96679276226083</v>
      </c>
      <c r="AF48" s="19">
        <v>0.31850599275401664</v>
      </c>
      <c r="AG48" s="19">
        <v>1.914476624140748</v>
      </c>
      <c r="AH48" s="19">
        <v>0.46144890481793782</v>
      </c>
      <c r="AI48" s="19">
        <v>0.37376946063441796</v>
      </c>
      <c r="AJ48" s="19">
        <v>0.65108471642361376</v>
      </c>
      <c r="AK48" s="19">
        <v>0.42817354226477844</v>
      </c>
      <c r="AL48" s="19">
        <v>2.5200503617252859E-2</v>
      </c>
      <c r="AM48" s="19">
        <v>0.2933054891367638</v>
      </c>
      <c r="AN48" s="20">
        <v>3.9807906287081414</v>
      </c>
      <c r="AO48" s="20">
        <v>69.181801877980561</v>
      </c>
      <c r="AP48" s="20">
        <v>38.2721158714469</v>
      </c>
      <c r="AQ48" s="20">
        <v>9.9425116236458173</v>
      </c>
      <c r="AR48" s="53">
        <v>3113.02</v>
      </c>
      <c r="AS48" s="53">
        <v>37.72</v>
      </c>
      <c r="AT48" s="53">
        <v>-0.62</v>
      </c>
      <c r="AU48" s="53">
        <v>1.24</v>
      </c>
      <c r="AV48" s="53">
        <v>0.46</v>
      </c>
      <c r="AW48" s="53">
        <v>0.24</v>
      </c>
      <c r="AX48" s="53">
        <v>0.54</v>
      </c>
      <c r="AY48" s="53">
        <v>-0.02</v>
      </c>
      <c r="AZ48" s="53">
        <v>-0.6</v>
      </c>
      <c r="BA48" s="21">
        <v>3.8</v>
      </c>
      <c r="BB48" s="21">
        <v>69.099999999999994</v>
      </c>
      <c r="BC48" s="21">
        <v>38.299999999999997</v>
      </c>
      <c r="BD48" s="21">
        <v>9.9</v>
      </c>
      <c r="BE48" s="53">
        <v>3080.87</v>
      </c>
      <c r="BF48" s="53">
        <v>37.33</v>
      </c>
      <c r="BG48" s="53">
        <v>-1.37</v>
      </c>
      <c r="BH48" s="53">
        <v>0.98</v>
      </c>
      <c r="BI48" s="53">
        <v>0.45</v>
      </c>
      <c r="BJ48" s="53">
        <v>0.12</v>
      </c>
      <c r="BK48" s="53">
        <v>0.31</v>
      </c>
      <c r="BL48" s="53">
        <v>-0.18</v>
      </c>
      <c r="BM48" s="53">
        <v>-1.33</v>
      </c>
      <c r="BN48" s="21">
        <v>3.6</v>
      </c>
      <c r="BO48" s="21">
        <v>69</v>
      </c>
      <c r="BP48" s="21">
        <v>38.299999999999997</v>
      </c>
      <c r="BQ48" s="21">
        <v>9.9</v>
      </c>
      <c r="BR48" s="53">
        <v>3136.28</v>
      </c>
      <c r="BS48" s="53">
        <v>38.01</v>
      </c>
      <c r="BT48" s="53">
        <v>0.42</v>
      </c>
      <c r="BU48" s="53">
        <v>1.56</v>
      </c>
      <c r="BV48" s="53">
        <v>0.46</v>
      </c>
      <c r="BW48" s="53">
        <v>0.37</v>
      </c>
      <c r="BX48" s="53">
        <v>0.83</v>
      </c>
      <c r="BY48" s="53">
        <v>0.12</v>
      </c>
      <c r="BZ48" s="53">
        <v>0.43</v>
      </c>
      <c r="CA48" s="21">
        <v>4</v>
      </c>
      <c r="CB48" s="21">
        <v>69.099999999999994</v>
      </c>
      <c r="CC48" s="21">
        <v>38.2721158714469</v>
      </c>
      <c r="CD48" s="21">
        <v>9.9425116236458173</v>
      </c>
    </row>
    <row r="49" spans="1:82">
      <c r="A49" s="16">
        <v>2017</v>
      </c>
      <c r="B49" s="19">
        <v>3152.2376451377258</v>
      </c>
      <c r="C49" s="19">
        <v>38.074020209158277</v>
      </c>
      <c r="D49" s="19">
        <v>0.74700236231283379</v>
      </c>
      <c r="E49" s="19">
        <v>1.3214337423931735</v>
      </c>
      <c r="F49" s="19">
        <v>0.4902290552491797</v>
      </c>
      <c r="G49" s="19">
        <v>0.29273836120564056</v>
      </c>
      <c r="H49" s="19">
        <v>0.21663674165737667</v>
      </c>
      <c r="I49" s="19">
        <v>0.32182958428097663</v>
      </c>
      <c r="J49" s="19">
        <v>4.7689177976088709E-2</v>
      </c>
      <c r="K49" s="19">
        <v>0.69931318433674505</v>
      </c>
      <c r="L49" s="20">
        <v>3.4291372105996887</v>
      </c>
      <c r="M49" s="20">
        <v>69.380850067094684</v>
      </c>
      <c r="N49" s="20">
        <v>38.450980525821421</v>
      </c>
      <c r="O49" s="20">
        <v>9.656278954147929</v>
      </c>
      <c r="P49" s="19">
        <v>3122.5390337399926</v>
      </c>
      <c r="Q49" s="19">
        <v>37.71530819000408</v>
      </c>
      <c r="R49" s="19">
        <v>0.16303620109114397</v>
      </c>
      <c r="S49" s="19">
        <v>0.47082068354549977</v>
      </c>
      <c r="T49" s="19">
        <v>0.48410249127311572</v>
      </c>
      <c r="U49" s="19">
        <v>0.1683738360979426</v>
      </c>
      <c r="V49" s="19">
        <v>-0.37229933060157777</v>
      </c>
      <c r="W49" s="19">
        <v>0.1906436867760192</v>
      </c>
      <c r="X49" s="19">
        <v>-9.3192386004277317E-2</v>
      </c>
      <c r="Y49" s="19">
        <v>0.25622858709542129</v>
      </c>
      <c r="Z49" s="20">
        <v>3.2961214916083916</v>
      </c>
      <c r="AA49" s="20">
        <v>69.301139320241205</v>
      </c>
      <c r="AB49" s="20">
        <v>38.450980525821421</v>
      </c>
      <c r="AC49" s="20">
        <v>9.656278954147929</v>
      </c>
      <c r="AD49" s="19">
        <v>3176.0768903906187</v>
      </c>
      <c r="AE49" s="19">
        <v>38.361960398861228</v>
      </c>
      <c r="AF49" s="19">
        <v>1.7210549592351367</v>
      </c>
      <c r="AG49" s="19">
        <v>2.1609370322147017</v>
      </c>
      <c r="AH49" s="19">
        <v>0.4926157811108397</v>
      </c>
      <c r="AI49" s="19">
        <v>0.41309841544479442</v>
      </c>
      <c r="AJ49" s="19">
        <v>0.81148062660690423</v>
      </c>
      <c r="AK49" s="19">
        <v>0.44374220905216344</v>
      </c>
      <c r="AL49" s="19">
        <v>0.17888706210925059</v>
      </c>
      <c r="AM49" s="19">
        <v>1.5421678971258861</v>
      </c>
      <c r="AN49" s="20">
        <v>3.5681957384565894</v>
      </c>
      <c r="AO49" s="20">
        <v>69.484223125656825</v>
      </c>
      <c r="AP49" s="20">
        <v>38.450980525821421</v>
      </c>
      <c r="AQ49" s="20">
        <v>9.656278954147929</v>
      </c>
      <c r="AR49" s="53">
        <v>3152.87</v>
      </c>
      <c r="AS49" s="53">
        <v>38.08</v>
      </c>
      <c r="AT49" s="53">
        <v>0.75</v>
      </c>
      <c r="AU49" s="53">
        <v>1.25</v>
      </c>
      <c r="AV49" s="53">
        <v>0.49</v>
      </c>
      <c r="AW49" s="53">
        <v>0.28000000000000003</v>
      </c>
      <c r="AX49" s="53">
        <v>0.48</v>
      </c>
      <c r="AY49" s="53">
        <v>0</v>
      </c>
      <c r="AZ49" s="53">
        <v>0.75</v>
      </c>
      <c r="BA49" s="21">
        <v>3.4</v>
      </c>
      <c r="BB49" s="21">
        <v>69.3</v>
      </c>
      <c r="BC49" s="21">
        <v>38.5</v>
      </c>
      <c r="BD49" s="21">
        <v>9.6999999999999993</v>
      </c>
      <c r="BE49" s="53">
        <v>3120.44</v>
      </c>
      <c r="BF49" s="53">
        <v>37.69</v>
      </c>
      <c r="BG49" s="53">
        <v>0.1</v>
      </c>
      <c r="BH49" s="53">
        <v>1</v>
      </c>
      <c r="BI49" s="53">
        <v>0.48</v>
      </c>
      <c r="BJ49" s="53">
        <v>0.16</v>
      </c>
      <c r="BK49" s="53">
        <v>0.26</v>
      </c>
      <c r="BL49" s="53">
        <v>-0.15</v>
      </c>
      <c r="BM49" s="53">
        <v>0.12</v>
      </c>
      <c r="BN49" s="21">
        <v>3.3</v>
      </c>
      <c r="BO49" s="21">
        <v>69.3</v>
      </c>
      <c r="BP49" s="21">
        <v>38.5</v>
      </c>
      <c r="BQ49" s="21">
        <v>9.6999999999999993</v>
      </c>
      <c r="BR49" s="53">
        <v>3173.36</v>
      </c>
      <c r="BS49" s="53">
        <v>38.33</v>
      </c>
      <c r="BT49" s="53">
        <v>1.79</v>
      </c>
      <c r="BU49" s="53">
        <v>1.51</v>
      </c>
      <c r="BV49" s="53">
        <v>0.49</v>
      </c>
      <c r="BW49" s="53">
        <v>0.41</v>
      </c>
      <c r="BX49" s="53">
        <v>0.71</v>
      </c>
      <c r="BY49" s="53">
        <v>0.14000000000000001</v>
      </c>
      <c r="BZ49" s="53">
        <v>1.78</v>
      </c>
      <c r="CA49" s="21">
        <v>3.6</v>
      </c>
      <c r="CB49" s="21">
        <v>69.5</v>
      </c>
      <c r="CC49" s="21">
        <v>38.450980525821421</v>
      </c>
      <c r="CD49" s="21">
        <v>9.656278954147929</v>
      </c>
    </row>
    <row r="50" spans="1:82">
      <c r="A50" s="16">
        <v>2018</v>
      </c>
      <c r="B50" s="19">
        <v>3191.2832583724203</v>
      </c>
      <c r="C50" s="19">
        <v>38.440297649803313</v>
      </c>
      <c r="D50" s="19">
        <v>0.46426006467341618</v>
      </c>
      <c r="E50" s="19">
        <v>1.2267031534211807</v>
      </c>
      <c r="F50" s="19">
        <v>0.5248765724159159</v>
      </c>
      <c r="G50" s="19">
        <v>0.17173019584241048</v>
      </c>
      <c r="H50" s="19">
        <v>0.22114995373194327</v>
      </c>
      <c r="I50" s="19">
        <v>0.30894643143091116</v>
      </c>
      <c r="J50" s="19">
        <v>0.14823140003900001</v>
      </c>
      <c r="K50" s="19">
        <v>0.31602866463441615</v>
      </c>
      <c r="L50" s="20">
        <v>3.053152054208625</v>
      </c>
      <c r="M50" s="20">
        <v>69.700809814727364</v>
      </c>
      <c r="N50" s="20">
        <v>38.516169336575246</v>
      </c>
      <c r="O50" s="20">
        <v>9.416930415013594</v>
      </c>
      <c r="P50" s="19">
        <v>3156.896952460284</v>
      </c>
      <c r="Q50" s="19">
        <v>38.026100686599904</v>
      </c>
      <c r="R50" s="19">
        <v>-6.9450968502235658E-2</v>
      </c>
      <c r="S50" s="19">
        <v>0.31922569981094256</v>
      </c>
      <c r="T50" s="19">
        <v>0.51746606993111421</v>
      </c>
      <c r="U50" s="19">
        <v>6.6739546216411033E-3</v>
      </c>
      <c r="V50" s="19">
        <v>-0.37507363396987026</v>
      </c>
      <c r="W50" s="19">
        <v>0.1701593092280575</v>
      </c>
      <c r="X50" s="19">
        <v>-2.1904452760509535E-2</v>
      </c>
      <c r="Y50" s="19">
        <v>-4.7546515741726122E-2</v>
      </c>
      <c r="Z50" s="20">
        <v>2.9359839752249299</v>
      </c>
      <c r="AA50" s="20">
        <v>69.510000042759202</v>
      </c>
      <c r="AB50" s="20">
        <v>38.516169336575246</v>
      </c>
      <c r="AC50" s="20">
        <v>9.416930415013594</v>
      </c>
      <c r="AD50" s="19">
        <v>3218.1261602990526</v>
      </c>
      <c r="AE50" s="19">
        <v>38.763631260863107</v>
      </c>
      <c r="AF50" s="19">
        <v>1.6177769473462305</v>
      </c>
      <c r="AG50" s="19">
        <v>2.1213705500693996</v>
      </c>
      <c r="AH50" s="19">
        <v>0.52803155742228802</v>
      </c>
      <c r="AI50" s="19">
        <v>0.32446924568120361</v>
      </c>
      <c r="AJ50" s="19">
        <v>0.82130607025114311</v>
      </c>
      <c r="AK50" s="19">
        <v>0.44756367671476482</v>
      </c>
      <c r="AL50" s="19">
        <v>0.36181777189181058</v>
      </c>
      <c r="AM50" s="19">
        <v>1.2559591754544199</v>
      </c>
      <c r="AN50" s="20">
        <v>3.2086040264540818</v>
      </c>
      <c r="AO50" s="20">
        <v>69.838137896461276</v>
      </c>
      <c r="AP50" s="20">
        <v>38.516169336575246</v>
      </c>
      <c r="AQ50" s="20">
        <v>9.416930415013594</v>
      </c>
      <c r="AR50" s="53">
        <v>3190.19</v>
      </c>
      <c r="AS50" s="53">
        <v>38.43</v>
      </c>
      <c r="AT50" s="53">
        <v>0.55000000000000004</v>
      </c>
      <c r="AU50" s="53">
        <v>1.1499999999999999</v>
      </c>
      <c r="AV50" s="53">
        <v>0.53</v>
      </c>
      <c r="AW50" s="53">
        <v>0.18</v>
      </c>
      <c r="AX50" s="53">
        <v>0.45</v>
      </c>
      <c r="AY50" s="53">
        <v>0.1</v>
      </c>
      <c r="AZ50" s="53">
        <v>0.43</v>
      </c>
      <c r="BA50" s="21">
        <v>3.1</v>
      </c>
      <c r="BB50" s="21">
        <v>69.7</v>
      </c>
      <c r="BC50" s="21">
        <v>38.5</v>
      </c>
      <c r="BD50" s="21">
        <v>9.4</v>
      </c>
      <c r="BE50" s="53">
        <v>3157.67</v>
      </c>
      <c r="BF50" s="53">
        <v>38.04</v>
      </c>
      <c r="BG50" s="53">
        <v>0.05</v>
      </c>
      <c r="BH50" s="53">
        <v>0.86</v>
      </c>
      <c r="BI50" s="53">
        <v>0.52</v>
      </c>
      <c r="BJ50" s="53">
        <v>0.01</v>
      </c>
      <c r="BK50" s="53">
        <v>0.22</v>
      </c>
      <c r="BL50" s="53">
        <v>-0.08</v>
      </c>
      <c r="BM50" s="53">
        <v>0.01</v>
      </c>
      <c r="BN50" s="21">
        <v>2.9</v>
      </c>
      <c r="BO50" s="21">
        <v>69.5</v>
      </c>
      <c r="BP50" s="21">
        <v>38.5</v>
      </c>
      <c r="BQ50" s="21">
        <v>9.4</v>
      </c>
      <c r="BR50" s="53">
        <v>3206.22</v>
      </c>
      <c r="BS50" s="53">
        <v>38.619999999999997</v>
      </c>
      <c r="BT50" s="53">
        <v>1.57</v>
      </c>
      <c r="BU50" s="53">
        <v>1.44</v>
      </c>
      <c r="BV50" s="53">
        <v>0.53</v>
      </c>
      <c r="BW50" s="53">
        <v>0.33</v>
      </c>
      <c r="BX50" s="53">
        <v>0.7</v>
      </c>
      <c r="BY50" s="53">
        <v>0.32</v>
      </c>
      <c r="BZ50" s="53">
        <v>1.45</v>
      </c>
      <c r="CA50" s="21">
        <v>3.3</v>
      </c>
      <c r="CB50" s="21">
        <v>69.8</v>
      </c>
      <c r="CC50" s="21">
        <v>38.516169336575246</v>
      </c>
      <c r="CD50" s="21">
        <v>9.416930415013594</v>
      </c>
    </row>
    <row r="51" spans="1:82">
      <c r="A51" s="16">
        <v>2019</v>
      </c>
      <c r="B51" s="19">
        <v>3219.5872960287365</v>
      </c>
      <c r="C51" s="19">
        <v>38.712451861042538</v>
      </c>
      <c r="D51" s="19">
        <v>0.63291191925592516</v>
      </c>
      <c r="E51" s="19">
        <v>0.88141316929598768</v>
      </c>
      <c r="F51" s="19">
        <v>0.54507631490642439</v>
      </c>
      <c r="G51" s="19">
        <v>-0.17428055253228195</v>
      </c>
      <c r="H51" s="19">
        <v>0.21516254264994195</v>
      </c>
      <c r="I51" s="19">
        <v>0.29545486427190326</v>
      </c>
      <c r="J51" s="19">
        <v>0.68665406501444481</v>
      </c>
      <c r="K51" s="19">
        <v>-5.3742145758519655E-2</v>
      </c>
      <c r="L51" s="20">
        <v>2.7193215335827365</v>
      </c>
      <c r="M51" s="20">
        <v>69.82080798195112</v>
      </c>
      <c r="N51" s="20">
        <v>38.638587035385115</v>
      </c>
      <c r="O51" s="20">
        <v>9.1878878900987253</v>
      </c>
      <c r="P51" s="19">
        <v>3180.2627874629557</v>
      </c>
      <c r="Q51" s="19">
        <v>38.239612330743192</v>
      </c>
      <c r="R51" s="19">
        <v>2.7955965086528922E-2</v>
      </c>
      <c r="S51" s="19">
        <v>-5.5080661872615649E-2</v>
      </c>
      <c r="T51" s="19">
        <v>0.53660278416140128</v>
      </c>
      <c r="U51" s="19">
        <v>-0.3503455604204303</v>
      </c>
      <c r="V51" s="19">
        <v>-0.38850838690632961</v>
      </c>
      <c r="W51" s="19">
        <v>0.14717050129274298</v>
      </c>
      <c r="X51" s="19">
        <v>0.39075573029850913</v>
      </c>
      <c r="Y51" s="19">
        <v>-0.36279976521198021</v>
      </c>
      <c r="Z51" s="20">
        <v>2.6006547457727152</v>
      </c>
      <c r="AA51" s="20">
        <v>69.591107169491011</v>
      </c>
      <c r="AB51" s="20">
        <v>38.638587035385115</v>
      </c>
      <c r="AC51" s="20">
        <v>9.1878878900987253</v>
      </c>
      <c r="AD51" s="19">
        <v>3252.0675486153614</v>
      </c>
      <c r="AE51" s="19">
        <v>39.102995772134854</v>
      </c>
      <c r="AF51" s="19">
        <v>1.9556302429485009</v>
      </c>
      <c r="AG51" s="19">
        <v>1.827663328239592</v>
      </c>
      <c r="AH51" s="19">
        <v>0.54903632614576403</v>
      </c>
      <c r="AI51" s="19">
        <v>1.4446209553021613E-2</v>
      </c>
      <c r="AJ51" s="19">
        <v>0.81946930939324336</v>
      </c>
      <c r="AK51" s="19">
        <v>0.44471148314756298</v>
      </c>
      <c r="AL51" s="19">
        <v>0.96613113230558445</v>
      </c>
      <c r="AM51" s="19">
        <v>0.9894991106429164</v>
      </c>
      <c r="AN51" s="20">
        <v>2.9454888040733005</v>
      </c>
      <c r="AO51" s="20">
        <v>70.094683159413037</v>
      </c>
      <c r="AP51" s="20">
        <v>38.638587035385115</v>
      </c>
      <c r="AQ51" s="20">
        <v>9.1878878900987253</v>
      </c>
      <c r="AR51" s="53">
        <v>3215.27</v>
      </c>
      <c r="AS51" s="53">
        <v>38.659999999999997</v>
      </c>
      <c r="AT51" s="53">
        <v>0.84</v>
      </c>
      <c r="AU51" s="53">
        <v>0.79</v>
      </c>
      <c r="AV51" s="53">
        <v>0.55000000000000004</v>
      </c>
      <c r="AW51" s="53">
        <v>-0.13</v>
      </c>
      <c r="AX51" s="53">
        <v>0.37</v>
      </c>
      <c r="AY51" s="53">
        <v>0.54</v>
      </c>
      <c r="AZ51" s="53">
        <v>0.26</v>
      </c>
      <c r="BA51" s="21">
        <v>2.8</v>
      </c>
      <c r="BB51" s="21">
        <v>69.8</v>
      </c>
      <c r="BC51" s="21">
        <v>38.6</v>
      </c>
      <c r="BD51" s="21">
        <v>9.1999999999999993</v>
      </c>
      <c r="BE51" s="53">
        <v>3184.7</v>
      </c>
      <c r="BF51" s="53">
        <v>38.29</v>
      </c>
      <c r="BG51" s="53">
        <v>0.35</v>
      </c>
      <c r="BH51" s="53">
        <v>0.53</v>
      </c>
      <c r="BI51" s="53">
        <v>0.54</v>
      </c>
      <c r="BJ51" s="53">
        <v>-0.31</v>
      </c>
      <c r="BK51" s="53">
        <v>0.19</v>
      </c>
      <c r="BL51" s="53">
        <v>0.25</v>
      </c>
      <c r="BM51" s="53">
        <v>-0.06</v>
      </c>
      <c r="BN51" s="21">
        <v>2.6</v>
      </c>
      <c r="BO51" s="21">
        <v>69.599999999999994</v>
      </c>
      <c r="BP51" s="21">
        <v>38.6</v>
      </c>
      <c r="BQ51" s="21">
        <v>9.1999999999999993</v>
      </c>
      <c r="BR51" s="53">
        <v>3231.05</v>
      </c>
      <c r="BS51" s="53">
        <v>38.85</v>
      </c>
      <c r="BT51" s="53">
        <v>1.79</v>
      </c>
      <c r="BU51" s="53">
        <v>1.07</v>
      </c>
      <c r="BV51" s="53">
        <v>0.55000000000000004</v>
      </c>
      <c r="BW51" s="53">
        <v>0.06</v>
      </c>
      <c r="BX51" s="53">
        <v>0.59</v>
      </c>
      <c r="BY51" s="53">
        <v>0.84</v>
      </c>
      <c r="BZ51" s="53">
        <v>1.22</v>
      </c>
      <c r="CA51" s="21">
        <v>3</v>
      </c>
      <c r="CB51" s="21">
        <v>70.099999999999994</v>
      </c>
      <c r="CC51" s="21">
        <v>38.640461344705379</v>
      </c>
      <c r="CD51" s="21">
        <v>9.1858821450658166</v>
      </c>
    </row>
    <row r="52" spans="1:82">
      <c r="A52" s="16">
        <v>2020</v>
      </c>
      <c r="B52" s="19">
        <v>3238.4850771201559</v>
      </c>
      <c r="C52" s="19">
        <v>38.945149056828036</v>
      </c>
      <c r="D52" s="19">
        <v>-3.8844374623758031</v>
      </c>
      <c r="E52" s="19">
        <v>0.58856682615604761</v>
      </c>
      <c r="F52" s="19">
        <v>0.47570484689235054</v>
      </c>
      <c r="G52" s="19">
        <v>-0.39567367896469025</v>
      </c>
      <c r="H52" s="19">
        <v>0.21795050650356074</v>
      </c>
      <c r="I52" s="19">
        <v>0.29058515172482657</v>
      </c>
      <c r="J52" s="19">
        <v>-2.01766183242724</v>
      </c>
      <c r="K52" s="19">
        <v>-1.8667756299485632</v>
      </c>
      <c r="L52" s="20">
        <v>2.5182953588224697</v>
      </c>
      <c r="M52" s="20">
        <v>69.641159477486752</v>
      </c>
      <c r="N52" s="20">
        <v>38.489991482746738</v>
      </c>
      <c r="O52" s="20">
        <v>9.0303907380607829</v>
      </c>
      <c r="P52" s="19">
        <v>3193.2487724546286</v>
      </c>
      <c r="Q52" s="19">
        <v>38.401149444038197</v>
      </c>
      <c r="R52" s="19">
        <v>-4.483307422410121</v>
      </c>
      <c r="S52" s="19">
        <v>-0.38507230569835738</v>
      </c>
      <c r="T52" s="19">
        <v>0.4683012791113646</v>
      </c>
      <c r="U52" s="19">
        <v>-0.5928038640458374</v>
      </c>
      <c r="V52" s="19">
        <v>-0.38648415254855789</v>
      </c>
      <c r="W52" s="19">
        <v>0.12591443178467329</v>
      </c>
      <c r="X52" s="19">
        <v>-2.3986363934495789</v>
      </c>
      <c r="Y52" s="19">
        <v>-2.0846710289605426</v>
      </c>
      <c r="Z52" s="20">
        <v>2.3657384346373673</v>
      </c>
      <c r="AA52" s="20">
        <v>69.410106475235878</v>
      </c>
      <c r="AB52" s="20">
        <v>38.489991482746738</v>
      </c>
      <c r="AC52" s="20">
        <v>9.0303907380607829</v>
      </c>
      <c r="AD52" s="19">
        <v>3277.6972731139799</v>
      </c>
      <c r="AE52" s="19">
        <v>39.416704361687749</v>
      </c>
      <c r="AF52" s="19">
        <v>-2.3840835435488867</v>
      </c>
      <c r="AG52" s="19">
        <v>1.5510397834037293</v>
      </c>
      <c r="AH52" s="19">
        <v>0.47922821857343101</v>
      </c>
      <c r="AI52" s="19">
        <v>-0.19373294445174619</v>
      </c>
      <c r="AJ52" s="19">
        <v>0.82879134196573889</v>
      </c>
      <c r="AK52" s="19">
        <v>0.43675316731630576</v>
      </c>
      <c r="AL52" s="19">
        <v>-1.6970863647331196</v>
      </c>
      <c r="AM52" s="19">
        <v>-0.68699717881576705</v>
      </c>
      <c r="AN52" s="20">
        <v>2.8160878040995265</v>
      </c>
      <c r="AO52" s="20">
        <v>69.990998469651473</v>
      </c>
      <c r="AP52" s="20">
        <v>38.489991482746738</v>
      </c>
      <c r="AQ52" s="20">
        <v>9.0303907380607829</v>
      </c>
      <c r="AR52" s="53">
        <v>3228.7</v>
      </c>
      <c r="AS52" s="53">
        <v>38.83</v>
      </c>
      <c r="AT52" s="53">
        <v>-3.43</v>
      </c>
      <c r="AU52" s="53">
        <v>0.44</v>
      </c>
      <c r="AV52" s="53">
        <v>0.48</v>
      </c>
      <c r="AW52" s="53">
        <v>-0.34</v>
      </c>
      <c r="AX52" s="53">
        <v>0.31</v>
      </c>
      <c r="AY52" s="53">
        <v>-2.59</v>
      </c>
      <c r="AZ52" s="53">
        <v>-0.86</v>
      </c>
      <c r="BA52" s="21">
        <v>2.6</v>
      </c>
      <c r="BB52" s="21">
        <v>69.599999999999994</v>
      </c>
      <c r="BC52" s="21">
        <v>38.5</v>
      </c>
      <c r="BD52" s="21">
        <v>9</v>
      </c>
      <c r="BE52" s="53">
        <v>3199.24</v>
      </c>
      <c r="BF52" s="53">
        <v>38.47</v>
      </c>
      <c r="BG52" s="53">
        <v>-4.01</v>
      </c>
      <c r="BH52" s="53">
        <v>0.15</v>
      </c>
      <c r="BI52" s="53">
        <v>0.47</v>
      </c>
      <c r="BJ52" s="53">
        <v>-0.54</v>
      </c>
      <c r="BK52" s="53">
        <v>0.09</v>
      </c>
      <c r="BL52" s="53">
        <v>-2.95</v>
      </c>
      <c r="BM52" s="53">
        <v>-1.26</v>
      </c>
      <c r="BN52" s="21">
        <v>2.4</v>
      </c>
      <c r="BO52" s="21">
        <v>69.400000000000006</v>
      </c>
      <c r="BP52" s="21">
        <v>38.5</v>
      </c>
      <c r="BQ52" s="21">
        <v>9</v>
      </c>
      <c r="BR52" s="53">
        <v>3247.78</v>
      </c>
      <c r="BS52" s="53">
        <v>39.06</v>
      </c>
      <c r="BT52" s="53">
        <v>-2.52</v>
      </c>
      <c r="BU52" s="53">
        <v>0.74</v>
      </c>
      <c r="BV52" s="53">
        <v>0.48</v>
      </c>
      <c r="BW52" s="53">
        <v>-0.15</v>
      </c>
      <c r="BX52" s="53">
        <v>0.54</v>
      </c>
      <c r="BY52" s="53">
        <v>-2.27</v>
      </c>
      <c r="BZ52" s="53">
        <v>0.03</v>
      </c>
      <c r="CA52" s="21">
        <v>2.9</v>
      </c>
      <c r="CB52" s="21">
        <v>70</v>
      </c>
      <c r="CC52" s="21">
        <v>38.501901345550827</v>
      </c>
      <c r="CD52" s="21">
        <v>9.0281643103640192</v>
      </c>
    </row>
    <row r="53" spans="1:82">
      <c r="A53" s="16">
        <v>2021</v>
      </c>
      <c r="B53" s="19">
        <v>3251.227906826146</v>
      </c>
      <c r="C53" s="19">
        <v>39.059829924279292</v>
      </c>
      <c r="D53" s="19">
        <v>-1.2613649780145821</v>
      </c>
      <c r="E53" s="19">
        <v>0.40211906952121845</v>
      </c>
      <c r="F53" s="19">
        <v>0.37132877737497316</v>
      </c>
      <c r="G53" s="19">
        <v>-0.48053841304823663</v>
      </c>
      <c r="H53" s="19">
        <v>0.22323385331518852</v>
      </c>
      <c r="I53" s="19">
        <v>0.2880948518792934</v>
      </c>
      <c r="J53" s="19">
        <v>-1.3162951328277033</v>
      </c>
      <c r="K53" s="19">
        <v>5.4930154813121135E-2</v>
      </c>
      <c r="L53" s="20">
        <v>2.450190157050435</v>
      </c>
      <c r="M53" s="20">
        <v>69.552710645879444</v>
      </c>
      <c r="N53" s="20">
        <v>38.473671263350781</v>
      </c>
      <c r="O53" s="20">
        <v>8.7994664295242337</v>
      </c>
      <c r="P53" s="19">
        <v>3199.488702790537</v>
      </c>
      <c r="Q53" s="19">
        <v>38.43824184495535</v>
      </c>
      <c r="R53" s="19">
        <v>-1.8422184705682647</v>
      </c>
      <c r="S53" s="19">
        <v>-0.62347070972271812</v>
      </c>
      <c r="T53" s="19">
        <v>0.36416529705182926</v>
      </c>
      <c r="U53" s="19">
        <v>-0.70511779786414885</v>
      </c>
      <c r="V53" s="19">
        <v>-0.38741172433989379</v>
      </c>
      <c r="W53" s="19">
        <v>0.10489351542949521</v>
      </c>
      <c r="X53" s="19">
        <v>-1.7707809845368168</v>
      </c>
      <c r="Y53" s="19">
        <v>-7.1437486031447853E-2</v>
      </c>
      <c r="Z53" s="20">
        <v>2.1944691069629654</v>
      </c>
      <c r="AA53" s="20">
        <v>69.20265981578207</v>
      </c>
      <c r="AB53" s="20">
        <v>38.473671263350781</v>
      </c>
      <c r="AC53" s="20">
        <v>8.7994664295242337</v>
      </c>
      <c r="AD53" s="19">
        <v>3297.8208514023445</v>
      </c>
      <c r="AE53" s="19">
        <v>39.619591510662289</v>
      </c>
      <c r="AF53" s="19">
        <v>0.48027362262919793</v>
      </c>
      <c r="AG53" s="19">
        <v>1.3962824690336713</v>
      </c>
      <c r="AH53" s="19">
        <v>0.37565821177773501</v>
      </c>
      <c r="AI53" s="19">
        <v>-0.2472176777994394</v>
      </c>
      <c r="AJ53" s="19">
        <v>0.83404924725158813</v>
      </c>
      <c r="AK53" s="19">
        <v>0.43379268780378755</v>
      </c>
      <c r="AL53" s="19">
        <v>-0.89473747793665015</v>
      </c>
      <c r="AM53" s="19">
        <v>1.3750111005658481</v>
      </c>
      <c r="AN53" s="20">
        <v>2.7933896159127425</v>
      </c>
      <c r="AO53" s="20">
        <v>69.889758314713475</v>
      </c>
      <c r="AP53" s="20">
        <v>38.473671263350781</v>
      </c>
      <c r="AQ53" s="20">
        <v>8.7994664295242337</v>
      </c>
      <c r="AR53" s="53">
        <v>3237.77</v>
      </c>
      <c r="AS53" s="53">
        <v>38.9</v>
      </c>
      <c r="AT53" s="53">
        <v>-0.64</v>
      </c>
      <c r="AU53" s="53">
        <v>0.3</v>
      </c>
      <c r="AV53" s="53">
        <v>0.37</v>
      </c>
      <c r="AW53" s="53">
        <v>-0.39</v>
      </c>
      <c r="AX53" s="53">
        <v>0.32</v>
      </c>
      <c r="AY53" s="53">
        <v>-1.44</v>
      </c>
      <c r="AZ53" s="53">
        <v>0.78</v>
      </c>
      <c r="BA53" s="21">
        <v>2.5</v>
      </c>
      <c r="BB53" s="21">
        <v>69.5</v>
      </c>
      <c r="BC53" s="21">
        <v>38.5</v>
      </c>
      <c r="BD53" s="21">
        <v>8.8000000000000007</v>
      </c>
      <c r="BE53" s="53">
        <v>3209.17</v>
      </c>
      <c r="BF53" s="53">
        <v>38.549999999999997</v>
      </c>
      <c r="BG53" s="53">
        <v>-1.31</v>
      </c>
      <c r="BH53" s="53">
        <v>-0.01</v>
      </c>
      <c r="BI53" s="53">
        <v>0.36</v>
      </c>
      <c r="BJ53" s="53">
        <v>-0.61</v>
      </c>
      <c r="BK53" s="53">
        <v>0.1</v>
      </c>
      <c r="BL53" s="53">
        <v>-1.85</v>
      </c>
      <c r="BM53" s="53">
        <v>0.28999999999999998</v>
      </c>
      <c r="BN53" s="21">
        <v>2.2000000000000002</v>
      </c>
      <c r="BO53" s="21">
        <v>69.2</v>
      </c>
      <c r="BP53" s="21">
        <v>38.5</v>
      </c>
      <c r="BQ53" s="21">
        <v>8.8000000000000007</v>
      </c>
      <c r="BR53" s="53">
        <v>3260.05</v>
      </c>
      <c r="BS53" s="53">
        <v>39.17</v>
      </c>
      <c r="BT53" s="53">
        <v>0.25</v>
      </c>
      <c r="BU53" s="53">
        <v>0.62</v>
      </c>
      <c r="BV53" s="53">
        <v>0.37</v>
      </c>
      <c r="BW53" s="53">
        <v>-0.18</v>
      </c>
      <c r="BX53" s="53">
        <v>0.56000000000000005</v>
      </c>
      <c r="BY53" s="53">
        <v>-1.03</v>
      </c>
      <c r="BZ53" s="53">
        <v>1.6</v>
      </c>
      <c r="CA53" s="21">
        <v>2.8</v>
      </c>
      <c r="CB53" s="21">
        <v>69.900000000000006</v>
      </c>
      <c r="CC53" s="21">
        <v>38.502340263875055</v>
      </c>
      <c r="CD53" s="21">
        <v>8.7964609638982747</v>
      </c>
    </row>
    <row r="54" spans="1:82">
      <c r="A54" s="16">
        <v>2022</v>
      </c>
      <c r="B54" s="19">
        <v>3264.5872657023701</v>
      </c>
      <c r="C54" s="19">
        <v>38.752398034504921</v>
      </c>
      <c r="D54" s="19">
        <v>3.5770547947647488E-2</v>
      </c>
      <c r="E54" s="19">
        <v>0.43196357032491328</v>
      </c>
      <c r="F54" s="19">
        <v>0.35657209995942019</v>
      </c>
      <c r="G54" s="19">
        <v>-0.4295400788197935</v>
      </c>
      <c r="H54" s="19">
        <v>0.22170634140120171</v>
      </c>
      <c r="I54" s="19">
        <v>0.28322520778408489</v>
      </c>
      <c r="J54" s="19">
        <v>-1.309586866297437E-2</v>
      </c>
      <c r="K54" s="19">
        <v>4.8866416610621854E-2</v>
      </c>
      <c r="L54" s="20">
        <v>2.4339174934418244</v>
      </c>
      <c r="M54" s="20">
        <v>69.527760678335341</v>
      </c>
      <c r="N54" s="20">
        <v>38.657659995589697</v>
      </c>
      <c r="O54" s="20">
        <v>8.5758174237436897</v>
      </c>
      <c r="P54" s="19">
        <v>3205.5098790446964</v>
      </c>
      <c r="Q54" s="19">
        <v>38.051117836959349</v>
      </c>
      <c r="R54" s="19">
        <v>-0.67736840947705312</v>
      </c>
      <c r="S54" s="19">
        <v>-0.65812783441177802</v>
      </c>
      <c r="T54" s="19">
        <v>0.34905655257451995</v>
      </c>
      <c r="U54" s="19">
        <v>-0.69762748461674673</v>
      </c>
      <c r="V54" s="19">
        <v>-0.39149078310237351</v>
      </c>
      <c r="W54" s="19">
        <v>8.193388073282222E-2</v>
      </c>
      <c r="X54" s="19">
        <v>-0.56570844191811465</v>
      </c>
      <c r="Y54" s="19">
        <v>-0.11165996755893842</v>
      </c>
      <c r="Z54" s="20">
        <v>2.0661697802629666</v>
      </c>
      <c r="AA54" s="20">
        <v>68.978413427856736</v>
      </c>
      <c r="AB54" s="20">
        <v>38.657659995589697</v>
      </c>
      <c r="AC54" s="20">
        <v>8.5758174237436897</v>
      </c>
      <c r="AD54" s="19">
        <v>3320.3122281597243</v>
      </c>
      <c r="AE54" s="19">
        <v>39.413883162592199</v>
      </c>
      <c r="AF54" s="19">
        <v>2.0363106096184236</v>
      </c>
      <c r="AG54" s="19">
        <v>1.4764811128756719</v>
      </c>
      <c r="AH54" s="19">
        <v>0.36136077153619689</v>
      </c>
      <c r="AI54" s="19">
        <v>-0.16004780977345179</v>
      </c>
      <c r="AJ54" s="19">
        <v>0.84100939017755438</v>
      </c>
      <c r="AK54" s="19">
        <v>0.43415876093537231</v>
      </c>
      <c r="AL54" s="19">
        <v>0.57189818607904908</v>
      </c>
      <c r="AM54" s="19">
        <v>1.4644124235393747</v>
      </c>
      <c r="AN54" s="20">
        <v>2.7947719478915602</v>
      </c>
      <c r="AO54" s="20">
        <v>69.855334617217025</v>
      </c>
      <c r="AP54" s="20">
        <v>38.657659995589697</v>
      </c>
      <c r="AQ54" s="20">
        <v>8.5758174237436897</v>
      </c>
      <c r="AR54" s="53">
        <v>3275.95</v>
      </c>
      <c r="AS54" s="53">
        <v>38.83</v>
      </c>
      <c r="AT54" s="53">
        <v>-0.03</v>
      </c>
      <c r="AU54" s="53">
        <v>1.19</v>
      </c>
      <c r="AV54" s="53">
        <v>0.36</v>
      </c>
      <c r="AW54" s="53">
        <v>0.56999999999999995</v>
      </c>
      <c r="AX54" s="53">
        <v>0.26</v>
      </c>
      <c r="AY54" s="53">
        <v>-0.35</v>
      </c>
      <c r="AZ54" s="53">
        <v>0.28000000000000003</v>
      </c>
      <c r="BA54" s="21">
        <v>2.4</v>
      </c>
      <c r="BB54" s="21">
        <v>69.599999999999994</v>
      </c>
      <c r="BC54" s="21">
        <v>38.700000000000003</v>
      </c>
      <c r="BD54" s="21">
        <v>8.6</v>
      </c>
      <c r="BE54" s="53">
        <v>3246.72</v>
      </c>
      <c r="BF54" s="53">
        <v>38.49</v>
      </c>
      <c r="BG54" s="53">
        <v>-0.81</v>
      </c>
      <c r="BH54" s="53">
        <v>0.84</v>
      </c>
      <c r="BI54" s="53">
        <v>0.35</v>
      </c>
      <c r="BJ54" s="53">
        <v>0.31</v>
      </c>
      <c r="BK54" s="53">
        <v>0.03</v>
      </c>
      <c r="BL54" s="53">
        <v>-0.79</v>
      </c>
      <c r="BM54" s="53">
        <v>-0.32</v>
      </c>
      <c r="BN54" s="21">
        <v>2</v>
      </c>
      <c r="BO54" s="21">
        <v>69.099999999999994</v>
      </c>
      <c r="BP54" s="21">
        <v>38.700000000000003</v>
      </c>
      <c r="BQ54" s="21">
        <v>8.6</v>
      </c>
      <c r="BR54" s="53">
        <v>3301.65</v>
      </c>
      <c r="BS54" s="53">
        <v>39.14</v>
      </c>
      <c r="BT54" s="53">
        <v>0.86</v>
      </c>
      <c r="BU54" s="53">
        <v>1.53</v>
      </c>
      <c r="BV54" s="53">
        <v>0.36</v>
      </c>
      <c r="BW54" s="53">
        <v>0.81</v>
      </c>
      <c r="BX54" s="53">
        <v>0.51</v>
      </c>
      <c r="BY54" s="53">
        <v>0.22</v>
      </c>
      <c r="BZ54" s="53">
        <v>1.04</v>
      </c>
      <c r="CA54" s="21">
        <v>2.8</v>
      </c>
      <c r="CB54" s="21">
        <v>69.900000000000006</v>
      </c>
      <c r="CC54" s="21">
        <v>38.747289410048893</v>
      </c>
      <c r="CD54" s="21">
        <v>8.5731204491622055</v>
      </c>
    </row>
    <row r="55" spans="1:82">
      <c r="A55" s="16">
        <v>2023</v>
      </c>
      <c r="B55" s="19">
        <v>3287.1509318390936</v>
      </c>
      <c r="C55" s="19">
        <v>38.912476775385684</v>
      </c>
      <c r="D55" s="19">
        <v>-1.2463194009662715</v>
      </c>
      <c r="E55" s="19">
        <v>0.68949521420384752</v>
      </c>
      <c r="F55" s="19">
        <v>0.39009013076076254</v>
      </c>
      <c r="G55" s="19">
        <v>-0.19591293092275011</v>
      </c>
      <c r="H55" s="19">
        <v>0.2202638741117362</v>
      </c>
      <c r="I55" s="19">
        <v>0.27505414025409891</v>
      </c>
      <c r="J55" s="19">
        <v>0.34654127386041</v>
      </c>
      <c r="K55" s="19">
        <v>-1.5928606748266816</v>
      </c>
      <c r="L55" s="20">
        <v>2.3989814422272091</v>
      </c>
      <c r="M55" s="20">
        <v>69.424836384206941</v>
      </c>
      <c r="N55" s="20">
        <v>38.739250605169168</v>
      </c>
      <c r="O55" s="20">
        <v>8.4824552296535387</v>
      </c>
      <c r="P55" s="19">
        <v>3217.821831936712</v>
      </c>
      <c r="Q55" s="19">
        <v>38.09177610001376</v>
      </c>
      <c r="R55" s="19">
        <v>-2.3435515228280797</v>
      </c>
      <c r="S55" s="19">
        <v>-0.53941757250452449</v>
      </c>
      <c r="T55" s="19">
        <v>0.38303416534932605</v>
      </c>
      <c r="U55" s="19">
        <v>-0.58726088059302217</v>
      </c>
      <c r="V55" s="19">
        <v>-0.39693688169544328</v>
      </c>
      <c r="W55" s="19">
        <v>6.1746024434614813E-2</v>
      </c>
      <c r="X55" s="19">
        <v>-0.44192677700249355</v>
      </c>
      <c r="Y55" s="19">
        <v>-1.9016247458255862</v>
      </c>
      <c r="Z55" s="20">
        <v>1.9308652317955293</v>
      </c>
      <c r="AA55" s="20">
        <v>68.714172686300472</v>
      </c>
      <c r="AB55" s="20">
        <v>38.159353215023209</v>
      </c>
      <c r="AC55" s="20">
        <v>8.0525854266652424</v>
      </c>
      <c r="AD55" s="19">
        <v>3353.5474544599188</v>
      </c>
      <c r="AE55" s="19">
        <v>39.698462328839945</v>
      </c>
      <c r="AF55" s="19">
        <v>1.030622264405493</v>
      </c>
      <c r="AG55" s="19">
        <v>1.8918193804905394</v>
      </c>
      <c r="AH55" s="19">
        <v>0.3949605944908951</v>
      </c>
      <c r="AI55" s="19">
        <v>0.19479013649639612</v>
      </c>
      <c r="AJ55" s="19">
        <v>0.85264849836120959</v>
      </c>
      <c r="AK55" s="19">
        <v>0.44942015114203854</v>
      </c>
      <c r="AL55" s="19">
        <v>1.1632595916654527</v>
      </c>
      <c r="AM55" s="19">
        <v>-0.13263732725995978</v>
      </c>
      <c r="AN55" s="20">
        <v>2.7600749767314383</v>
      </c>
      <c r="AO55" s="20">
        <v>69.903185752297674</v>
      </c>
      <c r="AP55" s="20">
        <v>39.323480452261308</v>
      </c>
      <c r="AQ55" s="20">
        <v>8.9108415087681614</v>
      </c>
      <c r="AR55" s="53">
        <v>3306.82</v>
      </c>
      <c r="AS55" s="53">
        <v>39.04</v>
      </c>
      <c r="AT55" s="53">
        <v>-1.17</v>
      </c>
      <c r="AU55" s="53">
        <v>0.95</v>
      </c>
      <c r="AV55" s="53">
        <v>0.36</v>
      </c>
      <c r="AW55" s="53">
        <v>0.32</v>
      </c>
      <c r="AX55" s="53">
        <v>0.27</v>
      </c>
      <c r="AY55" s="53">
        <v>-0.13</v>
      </c>
      <c r="AZ55" s="53">
        <v>-1.05</v>
      </c>
      <c r="BA55" s="21">
        <v>2.2999999999999998</v>
      </c>
      <c r="BB55" s="21">
        <v>69.900000000000006</v>
      </c>
      <c r="BC55" s="21">
        <v>39</v>
      </c>
      <c r="BD55" s="21">
        <v>8.4</v>
      </c>
      <c r="BE55" s="53">
        <v>3273.73</v>
      </c>
      <c r="BF55" s="53">
        <v>38.65</v>
      </c>
      <c r="BG55" s="53">
        <v>-2.14</v>
      </c>
      <c r="BH55" s="53">
        <v>0.57999999999999996</v>
      </c>
      <c r="BI55" s="53">
        <v>0.36</v>
      </c>
      <c r="BJ55" s="53">
        <v>0.04</v>
      </c>
      <c r="BK55" s="53">
        <v>0.03</v>
      </c>
      <c r="BL55" s="53">
        <v>-0.72</v>
      </c>
      <c r="BM55" s="53">
        <v>-1.8</v>
      </c>
      <c r="BN55" s="21">
        <v>1.8</v>
      </c>
      <c r="BO55" s="21">
        <v>69.2</v>
      </c>
      <c r="BP55" s="21">
        <v>39</v>
      </c>
      <c r="BQ55" s="21">
        <v>8.4</v>
      </c>
      <c r="BR55" s="53">
        <v>3339.29</v>
      </c>
      <c r="BS55" s="53">
        <v>39.42</v>
      </c>
      <c r="BT55" s="53">
        <v>-0.16</v>
      </c>
      <c r="BU55" s="53">
        <v>1.32</v>
      </c>
      <c r="BV55" s="53">
        <v>0.37</v>
      </c>
      <c r="BW55" s="53">
        <v>0.59</v>
      </c>
      <c r="BX55" s="53">
        <v>0.52</v>
      </c>
      <c r="BY55" s="53">
        <v>0.6</v>
      </c>
      <c r="BZ55" s="53">
        <v>-0.33</v>
      </c>
      <c r="CA55" s="21">
        <v>2.7</v>
      </c>
      <c r="CB55" s="21">
        <v>70.400000000000006</v>
      </c>
      <c r="CC55" s="21">
        <v>39.009330685171989</v>
      </c>
      <c r="CD55" s="21">
        <v>8.4449088890340285</v>
      </c>
    </row>
    <row r="56" spans="1:82">
      <c r="A56" s="16">
        <v>2024</v>
      </c>
      <c r="B56" s="19">
        <v>3298.7143592965822</v>
      </c>
      <c r="C56" s="19">
        <v>38.982311196497577</v>
      </c>
      <c r="D56" s="19">
        <v>-0.8938320286793755</v>
      </c>
      <c r="E56" s="19">
        <v>0.36351708039268904</v>
      </c>
      <c r="F56" s="19">
        <v>0.37052939623526182</v>
      </c>
      <c r="G56" s="19">
        <v>-0.50253853783566904</v>
      </c>
      <c r="H56" s="19">
        <v>0.22197406506774842</v>
      </c>
      <c r="I56" s="19">
        <v>0.27355215692534784</v>
      </c>
      <c r="J56" s="19">
        <v>0.49833325808467904</v>
      </c>
      <c r="K56" s="19">
        <v>-1.3921652867640546</v>
      </c>
      <c r="L56" s="20">
        <v>2.4383340628492052</v>
      </c>
      <c r="M56" s="20">
        <v>69.333932050434527</v>
      </c>
      <c r="N56" s="20">
        <v>38.811922691453802</v>
      </c>
      <c r="O56" s="20">
        <v>8.4276781874026909</v>
      </c>
      <c r="P56" s="19">
        <v>3219.0346811128843</v>
      </c>
      <c r="Q56" s="19">
        <v>38.040702535462735</v>
      </c>
      <c r="R56" s="19">
        <v>-2.4501230835492205</v>
      </c>
      <c r="S56" s="19">
        <v>-0.95878487983063043</v>
      </c>
      <c r="T56" s="19">
        <v>0.35913858133630439</v>
      </c>
      <c r="U56" s="19">
        <v>-0.97123419186517423</v>
      </c>
      <c r="V56" s="19">
        <v>-0.39807593685866965</v>
      </c>
      <c r="W56" s="19">
        <v>5.1386667556909058E-2</v>
      </c>
      <c r="X56" s="19">
        <v>-0.56178121238306122</v>
      </c>
      <c r="Y56" s="19">
        <v>-1.8883418711661593</v>
      </c>
      <c r="Z56" s="20">
        <v>1.8278191460992128</v>
      </c>
      <c r="AA56" s="20">
        <v>68.453779419089855</v>
      </c>
      <c r="AB56" s="20">
        <v>37.862373794434937</v>
      </c>
      <c r="AC56" s="20">
        <v>7.769207755912678</v>
      </c>
      <c r="AD56" s="19">
        <v>3378.3625458011047</v>
      </c>
      <c r="AE56" s="19">
        <v>39.923547706959802</v>
      </c>
      <c r="AF56" s="19">
        <v>1.6712324174754865</v>
      </c>
      <c r="AG56" s="19">
        <v>1.6540135825406539</v>
      </c>
      <c r="AH56" s="19">
        <v>0.37884858037988034</v>
      </c>
      <c r="AI56" s="19">
        <v>-3.4428454491860348E-2</v>
      </c>
      <c r="AJ56" s="19">
        <v>0.84671466686054797</v>
      </c>
      <c r="AK56" s="19">
        <v>0.46287878979208585</v>
      </c>
      <c r="AL56" s="19">
        <v>1.5837947902948868</v>
      </c>
      <c r="AM56" s="19">
        <v>8.7437627180599706E-2</v>
      </c>
      <c r="AN56" s="20">
        <v>2.7498007791457488</v>
      </c>
      <c r="AO56" s="20">
        <v>70.012426610237668</v>
      </c>
      <c r="AP56" s="20">
        <v>39.766990492974443</v>
      </c>
      <c r="AQ56" s="20">
        <v>9.0256989308850439</v>
      </c>
      <c r="AR56" s="53">
        <v>3321.96</v>
      </c>
      <c r="AS56" s="53">
        <v>39.08</v>
      </c>
      <c r="AT56" s="53">
        <v>-1.33</v>
      </c>
      <c r="AU56" s="53">
        <v>0.47</v>
      </c>
      <c r="AV56" s="53">
        <v>0.34</v>
      </c>
      <c r="AW56" s="53">
        <v>-0.13</v>
      </c>
      <c r="AX56" s="53">
        <v>0.27</v>
      </c>
      <c r="AY56" s="53">
        <v>0</v>
      </c>
      <c r="AZ56" s="53">
        <v>-1.33</v>
      </c>
      <c r="BA56" s="21">
        <v>2.4</v>
      </c>
      <c r="BB56" s="21">
        <v>69.8</v>
      </c>
      <c r="BC56" s="21">
        <v>39.200000000000003</v>
      </c>
      <c r="BD56" s="21">
        <v>8.4</v>
      </c>
      <c r="BE56" s="53">
        <v>3282.67</v>
      </c>
      <c r="BF56" s="53">
        <v>38.619999999999997</v>
      </c>
      <c r="BG56" s="53">
        <v>-2.5499999999999998</v>
      </c>
      <c r="BH56" s="53">
        <v>0.01</v>
      </c>
      <c r="BI56" s="53">
        <v>0.33</v>
      </c>
      <c r="BJ56" s="53">
        <v>-0.52</v>
      </c>
      <c r="BK56" s="53">
        <v>0.02</v>
      </c>
      <c r="BL56" s="53">
        <v>-0.81</v>
      </c>
      <c r="BM56" s="53">
        <v>-2.23</v>
      </c>
      <c r="BN56" s="21">
        <v>1.6</v>
      </c>
      <c r="BO56" s="21">
        <v>68.900000000000006</v>
      </c>
      <c r="BP56" s="21">
        <v>38.6</v>
      </c>
      <c r="BQ56" s="21">
        <v>7.9</v>
      </c>
      <c r="BR56" s="53">
        <v>3362.96</v>
      </c>
      <c r="BS56" s="53">
        <v>39.57</v>
      </c>
      <c r="BT56" s="53">
        <v>-0.14000000000000001</v>
      </c>
      <c r="BU56" s="53">
        <v>0.93</v>
      </c>
      <c r="BV56" s="53">
        <v>0.34</v>
      </c>
      <c r="BW56" s="53">
        <v>0.25</v>
      </c>
      <c r="BX56" s="53">
        <v>0.52</v>
      </c>
      <c r="BY56" s="53">
        <v>0.94</v>
      </c>
      <c r="BZ56" s="53">
        <v>-0.61</v>
      </c>
      <c r="CA56" s="21">
        <v>2.7</v>
      </c>
      <c r="CB56" s="21">
        <v>70.5</v>
      </c>
      <c r="CC56" s="21">
        <v>39.763114084734013</v>
      </c>
      <c r="CD56" s="21">
        <v>8.8000065055300389</v>
      </c>
    </row>
    <row r="57" spans="1:82">
      <c r="A57" s="16">
        <v>2025</v>
      </c>
      <c r="B57" s="19">
        <v>3309.0389856577021</v>
      </c>
      <c r="C57" s="19">
        <v>39.041529192994339</v>
      </c>
      <c r="D57" s="19"/>
      <c r="E57" s="19">
        <v>0.31896876414936282</v>
      </c>
      <c r="F57" s="19">
        <v>0.34088065130352785</v>
      </c>
      <c r="G57" s="19">
        <v>-0.52104232900213443</v>
      </c>
      <c r="H57" s="19">
        <v>0.22703200732809359</v>
      </c>
      <c r="I57" s="19">
        <v>0.27209843451987581</v>
      </c>
      <c r="J57" s="19"/>
      <c r="K57" s="19"/>
      <c r="L57" s="20">
        <v>2.4469986257963701</v>
      </c>
      <c r="M57" s="20">
        <v>69.226445432366162</v>
      </c>
      <c r="N57" s="20">
        <v>38.881275268363282</v>
      </c>
      <c r="O57" s="20">
        <v>8.3917619799816432</v>
      </c>
      <c r="P57" s="19">
        <v>3215.8956182287743</v>
      </c>
      <c r="Q57" s="19">
        <v>37.94258188098874</v>
      </c>
      <c r="R57" s="19"/>
      <c r="S57" s="19">
        <v>-1.0735962783708799</v>
      </c>
      <c r="T57" s="19">
        <v>0.32390105263183566</v>
      </c>
      <c r="U57" s="19">
        <v>-1.0303020384827233</v>
      </c>
      <c r="V57" s="19">
        <v>-0.40766553698929087</v>
      </c>
      <c r="W57" s="19">
        <v>4.0470244469298686E-2</v>
      </c>
      <c r="X57" s="19"/>
      <c r="Y57" s="19"/>
      <c r="Z57" s="20">
        <v>1.6732020391179652</v>
      </c>
      <c r="AA57" s="20">
        <v>68.163224704198839</v>
      </c>
      <c r="AB57" s="20">
        <v>37.485388051430078</v>
      </c>
      <c r="AC57" s="20">
        <v>7.4859268398743284</v>
      </c>
      <c r="AD57" s="19">
        <v>3402.5027449579452</v>
      </c>
      <c r="AE57" s="19">
        <v>40.144256632297136</v>
      </c>
      <c r="AF57" s="19"/>
      <c r="AG57" s="19">
        <v>1.6823971574766672</v>
      </c>
      <c r="AH57" s="19">
        <v>0.35486012228160085</v>
      </c>
      <c r="AI57" s="19">
        <v>-2.0543948450813834E-2</v>
      </c>
      <c r="AJ57" s="19">
        <v>0.86843494114935149</v>
      </c>
      <c r="AK57" s="19">
        <v>0.47964604249652876</v>
      </c>
      <c r="AL57" s="19"/>
      <c r="AM57" s="19"/>
      <c r="AN57" s="20">
        <v>2.8507259139668464</v>
      </c>
      <c r="AO57" s="20">
        <v>70.119480809137485</v>
      </c>
      <c r="AP57" s="20">
        <v>40.296710768318519</v>
      </c>
      <c r="AQ57" s="20">
        <v>9.1676592627459748</v>
      </c>
      <c r="AR57" s="53">
        <v>3335.05</v>
      </c>
      <c r="AS57" s="53">
        <v>39.11</v>
      </c>
      <c r="AT57" s="53">
        <v>-0.85</v>
      </c>
      <c r="AU57" s="53">
        <v>0.41</v>
      </c>
      <c r="AV57" s="53">
        <v>0.3</v>
      </c>
      <c r="AW57" s="53">
        <v>-0.21</v>
      </c>
      <c r="AX57" s="53">
        <v>0.31</v>
      </c>
      <c r="AY57" s="53">
        <v>0.01</v>
      </c>
      <c r="AZ57" s="53">
        <v>-0.83</v>
      </c>
      <c r="BA57" s="21">
        <v>2.4</v>
      </c>
      <c r="BB57" s="21">
        <v>69.8</v>
      </c>
      <c r="BC57" s="21">
        <v>39.299999999999997</v>
      </c>
      <c r="BD57" s="21">
        <v>8.3000000000000007</v>
      </c>
      <c r="BE57" s="53">
        <v>3288.29</v>
      </c>
      <c r="BF57" s="53">
        <v>38.56</v>
      </c>
      <c r="BG57" s="53">
        <v>-2.33</v>
      </c>
      <c r="BH57" s="53">
        <v>-0.13</v>
      </c>
      <c r="BI57" s="53">
        <v>0.28999999999999998</v>
      </c>
      <c r="BJ57" s="53">
        <v>-0.68</v>
      </c>
      <c r="BK57" s="53">
        <v>0.05</v>
      </c>
      <c r="BL57" s="53">
        <v>-1.08</v>
      </c>
      <c r="BM57" s="53">
        <v>-1.88</v>
      </c>
      <c r="BN57" s="21">
        <v>1.5</v>
      </c>
      <c r="BO57" s="21">
        <v>68.7</v>
      </c>
      <c r="BP57" s="21">
        <v>38.4</v>
      </c>
      <c r="BQ57" s="21">
        <v>7.7</v>
      </c>
      <c r="BR57" s="53">
        <v>3385.29</v>
      </c>
      <c r="BS57" s="53">
        <v>39.700000000000003</v>
      </c>
      <c r="BT57" s="53">
        <v>0.56000000000000005</v>
      </c>
      <c r="BU57" s="53">
        <v>0.94</v>
      </c>
      <c r="BV57" s="53">
        <v>0.31</v>
      </c>
      <c r="BW57" s="53">
        <v>0.24</v>
      </c>
      <c r="BX57" s="53">
        <v>0.6</v>
      </c>
      <c r="BY57" s="53">
        <v>1.19</v>
      </c>
      <c r="BZ57" s="53">
        <v>-0.13</v>
      </c>
      <c r="CA57" s="21">
        <v>2.8</v>
      </c>
      <c r="CB57" s="21">
        <v>70.599999999999994</v>
      </c>
      <c r="CC57" s="21">
        <v>40.30855372481836</v>
      </c>
      <c r="CD57" s="21">
        <v>8.9313791349062814</v>
      </c>
    </row>
    <row r="58" spans="1:82">
      <c r="A58" s="16">
        <v>2026</v>
      </c>
      <c r="B58" s="19">
        <v>3319.2040667149531</v>
      </c>
      <c r="C58" s="19">
        <v>39.105633701057087</v>
      </c>
      <c r="D58" s="19"/>
      <c r="E58" s="19">
        <v>0.3073944139572039</v>
      </c>
      <c r="F58" s="19">
        <v>0.35621227804080147</v>
      </c>
      <c r="G58" s="19">
        <v>-0.54507001227496177</v>
      </c>
      <c r="H58" s="19">
        <v>0.22456657728244969</v>
      </c>
      <c r="I58" s="19">
        <v>0.27168557090891454</v>
      </c>
      <c r="J58" s="19"/>
      <c r="K58" s="19"/>
      <c r="L58" s="20">
        <v>2.4394274365312825</v>
      </c>
      <c r="M58" s="20">
        <v>69.085546472279844</v>
      </c>
      <c r="N58" s="20">
        <v>38.947257857040256</v>
      </c>
      <c r="O58" s="20">
        <v>8.3734448887833608</v>
      </c>
      <c r="P58" s="19">
        <v>3212.1986808027436</v>
      </c>
      <c r="Q58" s="19">
        <v>37.8449358525923</v>
      </c>
      <c r="R58" s="19"/>
      <c r="S58" s="19">
        <v>-1.1289304020866207</v>
      </c>
      <c r="T58" s="19">
        <v>0.33178993200853069</v>
      </c>
      <c r="U58" s="19">
        <v>-1.0794925500492261</v>
      </c>
      <c r="V58" s="19">
        <v>-0.40989166258783943</v>
      </c>
      <c r="W58" s="19">
        <v>2.8663878541914305E-2</v>
      </c>
      <c r="X58" s="19"/>
      <c r="Y58" s="19"/>
      <c r="Z58" s="20">
        <v>1.4909439735398222</v>
      </c>
      <c r="AA58" s="20">
        <v>67.823214602675463</v>
      </c>
      <c r="AB58" s="20">
        <v>37.033109285932341</v>
      </c>
      <c r="AC58" s="20">
        <v>7.209559249884764</v>
      </c>
      <c r="AD58" s="19">
        <v>3428.3402537669931</v>
      </c>
      <c r="AE58" s="19">
        <v>40.391435859829151</v>
      </c>
      <c r="AF58" s="19"/>
      <c r="AG58" s="19">
        <v>1.7631490617822161</v>
      </c>
      <c r="AH58" s="19">
        <v>0.41783423730959129</v>
      </c>
      <c r="AI58" s="19">
        <v>-1.9134543009129014E-2</v>
      </c>
      <c r="AJ58" s="19">
        <v>0.87238428951850189</v>
      </c>
      <c r="AK58" s="19">
        <v>0.49206507796325216</v>
      </c>
      <c r="AL58" s="19"/>
      <c r="AM58" s="19"/>
      <c r="AN58" s="20">
        <v>3.0318455170671199</v>
      </c>
      <c r="AO58" s="20">
        <v>70.192238862754692</v>
      </c>
      <c r="AP58" s="20">
        <v>40.87273827562349</v>
      </c>
      <c r="AQ58" s="20">
        <v>9.3134009081109799</v>
      </c>
      <c r="AR58" s="53">
        <v>3347.51</v>
      </c>
      <c r="AS58" s="53">
        <v>39.14</v>
      </c>
      <c r="AT58" s="53"/>
      <c r="AU58" s="53">
        <v>0.37</v>
      </c>
      <c r="AV58" s="53">
        <v>0.28000000000000003</v>
      </c>
      <c r="AW58" s="53">
        <v>-0.23</v>
      </c>
      <c r="AX58" s="53">
        <v>0.31</v>
      </c>
      <c r="AY58" s="53"/>
      <c r="AZ58" s="53"/>
      <c r="BA58" s="21">
        <v>2.2999999999999998</v>
      </c>
      <c r="BB58" s="21">
        <v>69.7</v>
      </c>
      <c r="BC58" s="21">
        <v>39.5</v>
      </c>
      <c r="BD58" s="21">
        <v>8.3000000000000007</v>
      </c>
      <c r="BE58" s="53">
        <v>3289.93</v>
      </c>
      <c r="BF58" s="53">
        <v>38.47</v>
      </c>
      <c r="BG58" s="53"/>
      <c r="BH58" s="53">
        <v>-0.18</v>
      </c>
      <c r="BI58" s="53">
        <v>0.26</v>
      </c>
      <c r="BJ58" s="53">
        <v>-0.71</v>
      </c>
      <c r="BK58" s="53">
        <v>0.05</v>
      </c>
      <c r="BL58" s="53"/>
      <c r="BM58" s="53"/>
      <c r="BN58" s="21">
        <v>1.3</v>
      </c>
      <c r="BO58" s="21">
        <v>68.400000000000006</v>
      </c>
      <c r="BP58" s="21">
        <v>38.1</v>
      </c>
      <c r="BQ58" s="21">
        <v>7.4</v>
      </c>
      <c r="BR58" s="53">
        <v>3408.56</v>
      </c>
      <c r="BS58" s="53">
        <v>39.86</v>
      </c>
      <c r="BT58" s="53"/>
      <c r="BU58" s="53">
        <v>0.91</v>
      </c>
      <c r="BV58" s="53">
        <v>0.3</v>
      </c>
      <c r="BW58" s="53">
        <v>0.24</v>
      </c>
      <c r="BX58" s="53">
        <v>0.57999999999999996</v>
      </c>
      <c r="BY58" s="53"/>
      <c r="BZ58" s="53"/>
      <c r="CA58" s="21">
        <v>2.9</v>
      </c>
      <c r="CB58" s="21">
        <v>70.8</v>
      </c>
      <c r="CC58" s="21">
        <v>40.937456518072757</v>
      </c>
      <c r="CD58" s="21">
        <v>9.0814350792529588</v>
      </c>
    </row>
    <row r="59" spans="1:82">
      <c r="A59" s="16">
        <v>2027</v>
      </c>
      <c r="B59" s="19">
        <v>3331.2926018145695</v>
      </c>
      <c r="C59" s="19">
        <v>39.202100815211693</v>
      </c>
      <c r="D59" s="19"/>
      <c r="E59" s="19">
        <v>0.3453049526415608</v>
      </c>
      <c r="F59" s="19">
        <v>0.37269569978632711</v>
      </c>
      <c r="G59" s="19">
        <v>-0.51860654555526486</v>
      </c>
      <c r="H59" s="19">
        <v>0.2201935834505</v>
      </c>
      <c r="I59" s="19">
        <v>0.27102221495999856</v>
      </c>
      <c r="J59" s="19"/>
      <c r="K59" s="19"/>
      <c r="L59" s="20">
        <v>2.431487782777261</v>
      </c>
      <c r="M59" s="20">
        <v>68.949786790964041</v>
      </c>
      <c r="N59" s="20">
        <v>39.006403260275135</v>
      </c>
      <c r="O59" s="20">
        <v>8.3590254647618529</v>
      </c>
      <c r="P59" s="19">
        <v>3208.2314899118887</v>
      </c>
      <c r="Q59" s="19">
        <v>37.753937987181175</v>
      </c>
      <c r="R59" s="19"/>
      <c r="S59" s="19">
        <v>-1.1280743758383063</v>
      </c>
      <c r="T59" s="19">
        <v>0.3393048705875511</v>
      </c>
      <c r="U59" s="19">
        <v>-1.0749368929125969</v>
      </c>
      <c r="V59" s="19">
        <v>-0.40958947416746427</v>
      </c>
      <c r="W59" s="19">
        <v>1.7147120654203724E-2</v>
      </c>
      <c r="X59" s="19"/>
      <c r="Y59" s="19"/>
      <c r="Z59" s="20">
        <v>1.2808466545817863</v>
      </c>
      <c r="AA59" s="20">
        <v>67.48712816645525</v>
      </c>
      <c r="AB59" s="20">
        <v>36.562863402739261</v>
      </c>
      <c r="AC59" s="20">
        <v>6.9489780789812725</v>
      </c>
      <c r="AD59" s="19">
        <v>3457.0639530418871</v>
      </c>
      <c r="AE59" s="19">
        <v>40.682157291725652</v>
      </c>
      <c r="AF59" s="19"/>
      <c r="AG59" s="19">
        <v>1.8951302661859097</v>
      </c>
      <c r="AH59" s="19">
        <v>0.49244774374759248</v>
      </c>
      <c r="AI59" s="19">
        <v>2.7241539056344761E-2</v>
      </c>
      <c r="AJ59" s="19">
        <v>0.87017022548390965</v>
      </c>
      <c r="AK59" s="19">
        <v>0.50527075789806297</v>
      </c>
      <c r="AL59" s="19"/>
      <c r="AM59" s="19"/>
      <c r="AN59" s="20">
        <v>3.2632480843306531</v>
      </c>
      <c r="AO59" s="20">
        <v>70.267439020119582</v>
      </c>
      <c r="AP59" s="20">
        <v>41.466874973748872</v>
      </c>
      <c r="AQ59" s="20">
        <v>9.4678118921440699</v>
      </c>
      <c r="AR59" s="53">
        <v>3358.99</v>
      </c>
      <c r="AS59" s="53">
        <v>39.18</v>
      </c>
      <c r="AT59" s="53"/>
      <c r="AU59" s="53">
        <v>0.34</v>
      </c>
      <c r="AV59" s="53">
        <v>0.3</v>
      </c>
      <c r="AW59" s="53">
        <v>-0.28000000000000003</v>
      </c>
      <c r="AX59" s="53">
        <v>0.31</v>
      </c>
      <c r="AY59" s="53"/>
      <c r="AZ59" s="53"/>
      <c r="BA59" s="21">
        <v>2.2999999999999998</v>
      </c>
      <c r="BB59" s="21">
        <v>69.599999999999994</v>
      </c>
      <c r="BC59" s="21">
        <v>39.700000000000003</v>
      </c>
      <c r="BD59" s="21">
        <v>8.3000000000000007</v>
      </c>
      <c r="BE59" s="53">
        <v>3290</v>
      </c>
      <c r="BF59" s="53">
        <v>38.380000000000003</v>
      </c>
      <c r="BG59" s="53"/>
      <c r="BH59" s="53">
        <v>-0.23</v>
      </c>
      <c r="BI59" s="53">
        <v>0.28000000000000003</v>
      </c>
      <c r="BJ59" s="53">
        <v>-0.78</v>
      </c>
      <c r="BK59" s="53">
        <v>0.04</v>
      </c>
      <c r="BL59" s="53"/>
      <c r="BM59" s="53"/>
      <c r="BN59" s="21">
        <v>1.1000000000000001</v>
      </c>
      <c r="BO59" s="21">
        <v>68.099999999999994</v>
      </c>
      <c r="BP59" s="21">
        <v>37.700000000000003</v>
      </c>
      <c r="BQ59" s="21">
        <v>7.2</v>
      </c>
      <c r="BR59" s="53">
        <v>3432.42</v>
      </c>
      <c r="BS59" s="53">
        <v>40.04</v>
      </c>
      <c r="BT59" s="53"/>
      <c r="BU59" s="53">
        <v>0.91</v>
      </c>
      <c r="BV59" s="53">
        <v>0.33</v>
      </c>
      <c r="BW59" s="53">
        <v>0.21</v>
      </c>
      <c r="BX59" s="53">
        <v>0.59</v>
      </c>
      <c r="BY59" s="53"/>
      <c r="BZ59" s="53"/>
      <c r="CA59" s="21">
        <v>3.1</v>
      </c>
      <c r="CB59" s="21">
        <v>70.900000000000006</v>
      </c>
      <c r="CC59" s="21">
        <v>41.595585208911992</v>
      </c>
      <c r="CD59" s="21">
        <v>9.2520681059521763</v>
      </c>
    </row>
    <row r="60" spans="1:82">
      <c r="A60" s="16">
        <v>2028</v>
      </c>
      <c r="B60" s="19">
        <v>3343.3853113874175</v>
      </c>
      <c r="C60" s="19">
        <v>39.308093987453162</v>
      </c>
      <c r="D60" s="19"/>
      <c r="E60" s="19">
        <v>0.34566316870161345</v>
      </c>
      <c r="F60" s="19">
        <v>0.37994188749384078</v>
      </c>
      <c r="G60" s="19">
        <v>-0.5298775594926497</v>
      </c>
      <c r="H60" s="19">
        <v>0.22461370371722289</v>
      </c>
      <c r="I60" s="19">
        <v>0.27098513698319948</v>
      </c>
      <c r="J60" s="19"/>
      <c r="K60" s="19"/>
      <c r="L60" s="20">
        <v>2.4219680500115435</v>
      </c>
      <c r="M60" s="20">
        <v>68.780774778239348</v>
      </c>
      <c r="N60" s="20">
        <v>39.06708301268872</v>
      </c>
      <c r="O60" s="20">
        <v>8.3456183294702804</v>
      </c>
      <c r="P60" s="19">
        <v>3203.9779553218136</v>
      </c>
      <c r="Q60" s="19">
        <v>37.669085334724727</v>
      </c>
      <c r="R60" s="19"/>
      <c r="S60" s="19">
        <v>-1.1753040076247765</v>
      </c>
      <c r="T60" s="19">
        <v>0.34087923993578567</v>
      </c>
      <c r="U60" s="19">
        <v>-1.1091787130251549</v>
      </c>
      <c r="V60" s="19">
        <v>-0.41234876326964359</v>
      </c>
      <c r="W60" s="19">
        <v>5.3442287342363717E-3</v>
      </c>
      <c r="X60" s="19"/>
      <c r="Y60" s="19"/>
      <c r="Z60" s="20">
        <v>1.0463100756613222</v>
      </c>
      <c r="AA60" s="20">
        <v>67.116974536102333</v>
      </c>
      <c r="AB60" s="20">
        <v>36.03766053075978</v>
      </c>
      <c r="AC60" s="20">
        <v>6.7050895021102939</v>
      </c>
      <c r="AD60" s="19">
        <v>3487.1326778370253</v>
      </c>
      <c r="AE60" s="19">
        <v>40.998128029178751</v>
      </c>
      <c r="AF60" s="19"/>
      <c r="AG60" s="19">
        <v>1.9412582951833475</v>
      </c>
      <c r="AH60" s="19">
        <v>0.5093905702103011</v>
      </c>
      <c r="AI60" s="19">
        <v>3.4092069468373135E-2</v>
      </c>
      <c r="AJ60" s="19">
        <v>0.88091744882381373</v>
      </c>
      <c r="AK60" s="19">
        <v>0.51685820668085969</v>
      </c>
      <c r="AL60" s="19"/>
      <c r="AM60" s="19"/>
      <c r="AN60" s="20">
        <v>3.5048673036303715</v>
      </c>
      <c r="AO60" s="20">
        <v>70.312524135176375</v>
      </c>
      <c r="AP60" s="20">
        <v>42.096761546582172</v>
      </c>
      <c r="AQ60" s="20">
        <v>9.6039172470992007</v>
      </c>
      <c r="AR60" s="53">
        <v>3371.37</v>
      </c>
      <c r="AS60" s="53">
        <v>39.24</v>
      </c>
      <c r="AT60" s="53"/>
      <c r="AU60" s="53">
        <v>0.36</v>
      </c>
      <c r="AV60" s="53">
        <v>0.32</v>
      </c>
      <c r="AW60" s="53">
        <v>-0.28000000000000003</v>
      </c>
      <c r="AX60" s="53">
        <v>0.31</v>
      </c>
      <c r="AY60" s="53"/>
      <c r="AZ60" s="53"/>
      <c r="BA60" s="21">
        <v>2.2999999999999998</v>
      </c>
      <c r="BB60" s="21">
        <v>69.400000000000006</v>
      </c>
      <c r="BC60" s="21">
        <v>39.799999999999997</v>
      </c>
      <c r="BD60" s="21">
        <v>8.3000000000000007</v>
      </c>
      <c r="BE60" s="53">
        <v>3289.66</v>
      </c>
      <c r="BF60" s="53">
        <v>38.29</v>
      </c>
      <c r="BG60" s="53"/>
      <c r="BH60" s="53">
        <v>-0.23</v>
      </c>
      <c r="BI60" s="53">
        <v>0.28999999999999998</v>
      </c>
      <c r="BJ60" s="53">
        <v>-0.8</v>
      </c>
      <c r="BK60" s="53">
        <v>0.03</v>
      </c>
      <c r="BL60" s="53"/>
      <c r="BM60" s="53"/>
      <c r="BN60" s="21">
        <v>0.9</v>
      </c>
      <c r="BO60" s="21">
        <v>67.7</v>
      </c>
      <c r="BP60" s="21">
        <v>37.299999999999997</v>
      </c>
      <c r="BQ60" s="21">
        <v>6.9</v>
      </c>
      <c r="BR60" s="53">
        <v>3457.03</v>
      </c>
      <c r="BS60" s="53">
        <v>40.24</v>
      </c>
      <c r="BT60" s="53"/>
      <c r="BU60" s="53">
        <v>0.94</v>
      </c>
      <c r="BV60" s="53">
        <v>0.36</v>
      </c>
      <c r="BW60" s="53">
        <v>0.23</v>
      </c>
      <c r="BX60" s="53">
        <v>0.6</v>
      </c>
      <c r="BY60" s="53"/>
      <c r="BZ60" s="53"/>
      <c r="CA60" s="21">
        <v>3.2</v>
      </c>
      <c r="CB60" s="21">
        <v>71</v>
      </c>
      <c r="CC60" s="21">
        <v>42.284525815215339</v>
      </c>
      <c r="CD60" s="21">
        <v>9.4059402169209765</v>
      </c>
    </row>
    <row r="61" spans="1:82">
      <c r="A61" s="16">
        <v>2029</v>
      </c>
      <c r="B61" s="19">
        <v>3355.1511729851381</v>
      </c>
      <c r="C61" s="19">
        <v>39.419544551302891</v>
      </c>
      <c r="D61" s="19"/>
      <c r="E61" s="19">
        <v>0.353136120008267</v>
      </c>
      <c r="F61" s="19">
        <v>0.38591912664085837</v>
      </c>
      <c r="G61" s="19">
        <v>-0.53443668864699712</v>
      </c>
      <c r="H61" s="19">
        <v>0.23122952137502639</v>
      </c>
      <c r="I61" s="19">
        <v>0.27042416063937935</v>
      </c>
      <c r="J61" s="19"/>
      <c r="K61" s="19"/>
      <c r="L61" s="20">
        <v>2.4142767515305077</v>
      </c>
      <c r="M61" s="20">
        <v>68.598552287713076</v>
      </c>
      <c r="N61" s="20">
        <v>39.113388180147354</v>
      </c>
      <c r="O61" s="20">
        <v>8.3408582528438622</v>
      </c>
      <c r="P61" s="19">
        <v>3199.1262017825602</v>
      </c>
      <c r="Q61" s="19">
        <v>37.586413051012357</v>
      </c>
      <c r="R61" s="19"/>
      <c r="S61" s="19">
        <v>-1.2072785177805665</v>
      </c>
      <c r="T61" s="19">
        <v>0.34101466168323535</v>
      </c>
      <c r="U61" s="19">
        <v>-1.1207153299042767</v>
      </c>
      <c r="V61" s="19">
        <v>-0.42209509611968099</v>
      </c>
      <c r="W61" s="19">
        <v>-5.4827534398441419E-3</v>
      </c>
      <c r="X61" s="19"/>
      <c r="Y61" s="19"/>
      <c r="Z61" s="20">
        <v>0.7991347866723395</v>
      </c>
      <c r="AA61" s="20">
        <v>66.722995357615162</v>
      </c>
      <c r="AB61" s="20">
        <v>35.528316554654026</v>
      </c>
      <c r="AC61" s="20">
        <v>6.4813956599441003</v>
      </c>
      <c r="AD61" s="19">
        <v>3517.8447176992404</v>
      </c>
      <c r="AE61" s="19">
        <v>41.331024870194419</v>
      </c>
      <c r="AF61" s="19"/>
      <c r="AG61" s="19">
        <v>1.9832186992282879</v>
      </c>
      <c r="AH61" s="19">
        <v>0.52417910510047216</v>
      </c>
      <c r="AI61" s="19">
        <v>3.7269238299102433E-2</v>
      </c>
      <c r="AJ61" s="19">
        <v>0.89343939425237751</v>
      </c>
      <c r="AK61" s="19">
        <v>0.52833096157633563</v>
      </c>
      <c r="AL61" s="19"/>
      <c r="AM61" s="19"/>
      <c r="AN61" s="20">
        <v>3.7765420389081523</v>
      </c>
      <c r="AO61" s="20">
        <v>70.332150218687133</v>
      </c>
      <c r="AP61" s="20">
        <v>42.737630118984576</v>
      </c>
      <c r="AQ61" s="20">
        <v>9.7678440817113454</v>
      </c>
      <c r="AR61" s="53">
        <v>3382.44</v>
      </c>
      <c r="AS61" s="53">
        <v>39.31</v>
      </c>
      <c r="AT61" s="53"/>
      <c r="AU61" s="53">
        <v>0.33</v>
      </c>
      <c r="AV61" s="53">
        <v>0.32</v>
      </c>
      <c r="AW61" s="53">
        <v>-0.31</v>
      </c>
      <c r="AX61" s="53">
        <v>0.31</v>
      </c>
      <c r="AY61" s="53"/>
      <c r="AZ61" s="53"/>
      <c r="BA61" s="21">
        <v>2.2999999999999998</v>
      </c>
      <c r="BB61" s="21">
        <v>69.3</v>
      </c>
      <c r="BC61" s="21">
        <v>39.9</v>
      </c>
      <c r="BD61" s="21">
        <v>8.3000000000000007</v>
      </c>
      <c r="BE61" s="53">
        <v>3287.44</v>
      </c>
      <c r="BF61" s="53">
        <v>38.200000000000003</v>
      </c>
      <c r="BG61" s="53"/>
      <c r="BH61" s="53">
        <v>-0.27</v>
      </c>
      <c r="BI61" s="53">
        <v>0.28999999999999998</v>
      </c>
      <c r="BJ61" s="53">
        <v>-0.83</v>
      </c>
      <c r="BK61" s="53">
        <v>0.03</v>
      </c>
      <c r="BL61" s="53"/>
      <c r="BM61" s="53"/>
      <c r="BN61" s="21">
        <v>0.7</v>
      </c>
      <c r="BO61" s="21">
        <v>67.400000000000006</v>
      </c>
      <c r="BP61" s="21">
        <v>36.9</v>
      </c>
      <c r="BQ61" s="21">
        <v>6.7</v>
      </c>
      <c r="BR61" s="53">
        <v>3481.7</v>
      </c>
      <c r="BS61" s="53">
        <v>40.46</v>
      </c>
      <c r="BT61" s="53"/>
      <c r="BU61" s="53">
        <v>0.93</v>
      </c>
      <c r="BV61" s="53">
        <v>0.37</v>
      </c>
      <c r="BW61" s="53">
        <v>0.21</v>
      </c>
      <c r="BX61" s="53">
        <v>0.61</v>
      </c>
      <c r="BY61" s="53"/>
      <c r="BZ61" s="53"/>
      <c r="CA61" s="21">
        <v>3.3</v>
      </c>
      <c r="CB61" s="21">
        <v>71</v>
      </c>
      <c r="CC61" s="21">
        <v>42.986364359085286</v>
      </c>
      <c r="CD61" s="21">
        <v>9.5669433300606741</v>
      </c>
    </row>
    <row r="62" spans="1:82">
      <c r="A62" s="16">
        <v>2030</v>
      </c>
      <c r="B62" s="19">
        <v>3368.8590862430547</v>
      </c>
      <c r="C62" s="19">
        <v>39.563027940053516</v>
      </c>
      <c r="D62" s="19"/>
      <c r="E62" s="19">
        <v>0.40165400122300493</v>
      </c>
      <c r="F62" s="19">
        <v>0.38926897478147676</v>
      </c>
      <c r="G62" s="19">
        <v>-0.48203883801703573</v>
      </c>
      <c r="H62" s="19">
        <v>0.22399911984468734</v>
      </c>
      <c r="I62" s="19">
        <v>0.27042474461387656</v>
      </c>
      <c r="J62" s="19"/>
      <c r="K62" s="19"/>
      <c r="L62" s="20">
        <v>2.4090840503939219</v>
      </c>
      <c r="M62" s="20">
        <v>68.461759464760917</v>
      </c>
      <c r="N62" s="20">
        <v>39.165719153485497</v>
      </c>
      <c r="O62" s="20">
        <v>8.3361954998473564</v>
      </c>
      <c r="P62" s="19">
        <v>3195.0837741096543</v>
      </c>
      <c r="Q62" s="19">
        <v>37.522254683225981</v>
      </c>
      <c r="R62" s="19"/>
      <c r="S62" s="19">
        <v>-1.1882175411690568</v>
      </c>
      <c r="T62" s="19">
        <v>0.3383195789273824</v>
      </c>
      <c r="U62" s="19">
        <v>-1.0881504231548109</v>
      </c>
      <c r="V62" s="19">
        <v>-0.42120000340086333</v>
      </c>
      <c r="W62" s="19">
        <v>-1.7186693540764953E-2</v>
      </c>
      <c r="X62" s="19"/>
      <c r="Y62" s="19"/>
      <c r="Z62" s="20">
        <v>0.53350458107558563</v>
      </c>
      <c r="AA62" s="20">
        <v>66.380667126573371</v>
      </c>
      <c r="AB62" s="20">
        <v>35.008731717258861</v>
      </c>
      <c r="AC62" s="20">
        <v>6.2605097325430172</v>
      </c>
      <c r="AD62" s="19">
        <v>3551.7826777097994</v>
      </c>
      <c r="AE62" s="19">
        <v>41.711236272555908</v>
      </c>
      <c r="AF62" s="19"/>
      <c r="AG62" s="19">
        <v>2.0696855067590523</v>
      </c>
      <c r="AH62" s="19">
        <v>0.53426694651783568</v>
      </c>
      <c r="AI62" s="19">
        <v>9.8111247763288542E-2</v>
      </c>
      <c r="AJ62" s="19">
        <v>0.89727230869094521</v>
      </c>
      <c r="AK62" s="19">
        <v>0.54003500378698255</v>
      </c>
      <c r="AL62" s="19"/>
      <c r="AM62" s="19"/>
      <c r="AN62" s="20">
        <v>4.0501616145103236</v>
      </c>
      <c r="AO62" s="20">
        <v>70.399244953618052</v>
      </c>
      <c r="AP62" s="20">
        <v>43.395287057848968</v>
      </c>
      <c r="AQ62" s="20">
        <v>9.9200989543002578</v>
      </c>
    </row>
    <row r="63" spans="1:82">
      <c r="A63" s="16">
        <v>2031</v>
      </c>
      <c r="B63" s="19">
        <v>3382.5540183890771</v>
      </c>
      <c r="C63" s="19">
        <v>39.715648929709147</v>
      </c>
      <c r="D63" s="19"/>
      <c r="E63" s="19">
        <v>0.39866750265324269</v>
      </c>
      <c r="F63" s="19">
        <v>0.39039677567656095</v>
      </c>
      <c r="G63" s="19">
        <v>-0.48836566829699679</v>
      </c>
      <c r="H63" s="19">
        <v>0.22594013187470385</v>
      </c>
      <c r="I63" s="19">
        <v>0.27069626339897468</v>
      </c>
      <c r="J63" s="19"/>
      <c r="K63" s="19"/>
      <c r="L63" s="20">
        <v>2.4053723549627772</v>
      </c>
      <c r="M63" s="20">
        <v>68.317760504076858</v>
      </c>
      <c r="N63" s="20">
        <v>39.20913889141643</v>
      </c>
      <c r="O63" s="20">
        <v>8.3248658575025303</v>
      </c>
      <c r="P63" s="19">
        <v>3189.6481324989822</v>
      </c>
      <c r="Q63" s="19">
        <v>37.450679205993033</v>
      </c>
      <c r="R63" s="19"/>
      <c r="S63" s="19">
        <v>-1.2247046535325545</v>
      </c>
      <c r="T63" s="19">
        <v>0.33346981565027761</v>
      </c>
      <c r="U63" s="19">
        <v>-1.1029236344891238</v>
      </c>
      <c r="V63" s="19">
        <v>-0.42827896091247858</v>
      </c>
      <c r="W63" s="19">
        <v>-2.6971873781229734E-2</v>
      </c>
      <c r="X63" s="19"/>
      <c r="Y63" s="19"/>
      <c r="Z63" s="20">
        <v>0.26387155891107145</v>
      </c>
      <c r="AA63" s="20">
        <v>66.033493435345719</v>
      </c>
      <c r="AB63" s="20">
        <v>34.446221005222249</v>
      </c>
      <c r="AC63" s="20">
        <v>6.0457626039197034</v>
      </c>
      <c r="AD63" s="19">
        <v>3587.3032609719476</v>
      </c>
      <c r="AE63" s="19">
        <v>42.119675293467814</v>
      </c>
      <c r="AF63" s="19"/>
      <c r="AG63" s="19">
        <v>2.1100273195131805</v>
      </c>
      <c r="AH63" s="19">
        <v>0.53993443293831866</v>
      </c>
      <c r="AI63" s="19">
        <v>0.10392037478388982</v>
      </c>
      <c r="AJ63" s="19">
        <v>0.91417597755647051</v>
      </c>
      <c r="AK63" s="19">
        <v>0.55199653423450146</v>
      </c>
      <c r="AL63" s="19"/>
      <c r="AM63" s="19"/>
      <c r="AN63" s="20">
        <v>4.3235720740453818</v>
      </c>
      <c r="AO63" s="20">
        <v>70.444511459355667</v>
      </c>
      <c r="AP63" s="20">
        <v>44.053627970694187</v>
      </c>
      <c r="AQ63" s="20">
        <v>10.061919757944475</v>
      </c>
    </row>
    <row r="64" spans="1:82">
      <c r="A64" s="16">
        <v>2032</v>
      </c>
      <c r="B64" s="19">
        <v>3398.6587501868389</v>
      </c>
      <c r="C64" s="19">
        <v>39.906004820984265</v>
      </c>
      <c r="D64" s="19"/>
      <c r="E64" s="19">
        <v>0.4495725034266761</v>
      </c>
      <c r="F64" s="19">
        <v>0.39036127405400067</v>
      </c>
      <c r="G64" s="19">
        <v>-0.43381262800622156</v>
      </c>
      <c r="H64" s="19">
        <v>0.22361173419711666</v>
      </c>
      <c r="I64" s="19">
        <v>0.26941212318178032</v>
      </c>
      <c r="J64" s="19"/>
      <c r="K64" s="19"/>
      <c r="L64" s="20">
        <v>2.4021606332173335</v>
      </c>
      <c r="M64" s="20">
        <v>68.255440579040254</v>
      </c>
      <c r="N64" s="20">
        <v>39.262475740431498</v>
      </c>
      <c r="O64" s="20">
        <v>8.3242158263188557</v>
      </c>
      <c r="P64" s="19">
        <v>3186.738548911218</v>
      </c>
      <c r="Q64" s="19">
        <v>37.417703053911005</v>
      </c>
      <c r="R64" s="19"/>
      <c r="S64" s="19">
        <v>-1.1930872988538823</v>
      </c>
      <c r="T64" s="19">
        <v>0.32784579048343726</v>
      </c>
      <c r="U64" s="19">
        <v>-1.0539405497703986</v>
      </c>
      <c r="V64" s="19">
        <v>-0.42986595166722025</v>
      </c>
      <c r="W64" s="19">
        <v>-3.7126587899700775E-2</v>
      </c>
      <c r="X64" s="19"/>
      <c r="Y64" s="19"/>
      <c r="Z64" s="20">
        <v>1.620062535834868E-2</v>
      </c>
      <c r="AA64" s="20">
        <v>65.778066306514333</v>
      </c>
      <c r="AB64" s="20">
        <v>33.912122173573884</v>
      </c>
      <c r="AC64" s="20">
        <v>5.8617789306441921</v>
      </c>
      <c r="AD64" s="19">
        <v>3624.4762859160546</v>
      </c>
      <c r="AE64" s="19">
        <v>42.557484811135517</v>
      </c>
      <c r="AF64" s="19"/>
      <c r="AG64" s="19">
        <v>2.1778317816727877</v>
      </c>
      <c r="AH64" s="19">
        <v>0.5429338488280957</v>
      </c>
      <c r="AI64" s="19">
        <v>0.15747627121916219</v>
      </c>
      <c r="AJ64" s="19">
        <v>0.91646669322839447</v>
      </c>
      <c r="AK64" s="19">
        <v>0.56095496839713521</v>
      </c>
      <c r="AL64" s="19"/>
      <c r="AM64" s="19"/>
      <c r="AN64" s="20">
        <v>4.6117264043331101</v>
      </c>
      <c r="AO64" s="20">
        <v>70.571176115939195</v>
      </c>
      <c r="AP64" s="20">
        <v>44.739937177591024</v>
      </c>
      <c r="AQ64" s="20">
        <v>10.197122108050852</v>
      </c>
    </row>
    <row r="65" spans="1:43">
      <c r="A65" s="16">
        <v>2033</v>
      </c>
      <c r="B65" s="19">
        <v>3415.8817946227755</v>
      </c>
      <c r="C65" s="19">
        <v>40.11939685661136</v>
      </c>
      <c r="D65" s="19"/>
      <c r="E65" s="19">
        <v>0.48377233344997039</v>
      </c>
      <c r="F65" s="19">
        <v>0.39007004886395857</v>
      </c>
      <c r="G65" s="19">
        <v>-0.40693829399392145</v>
      </c>
      <c r="H65" s="19">
        <v>0.23112813263868784</v>
      </c>
      <c r="I65" s="19">
        <v>0.26951244594124546</v>
      </c>
      <c r="J65" s="19"/>
      <c r="K65" s="19"/>
      <c r="L65" s="20">
        <v>2.3998319052400277</v>
      </c>
      <c r="M65" s="20">
        <v>68.252803875922055</v>
      </c>
      <c r="N65" s="20">
        <v>39.293135786933711</v>
      </c>
      <c r="O65" s="20">
        <v>8.3265021691685277</v>
      </c>
      <c r="P65" s="19">
        <v>3184.5237690796348</v>
      </c>
      <c r="Q65" s="19">
        <v>37.402105978063169</v>
      </c>
      <c r="R65" s="19"/>
      <c r="S65" s="19">
        <v>-1.1953967892945696</v>
      </c>
      <c r="T65" s="19">
        <v>0.32194105996357425</v>
      </c>
      <c r="U65" s="19">
        <v>-1.0376066096799577</v>
      </c>
      <c r="V65" s="19">
        <v>-0.43341073722545237</v>
      </c>
      <c r="W65" s="19">
        <v>-4.6320502352733682E-2</v>
      </c>
      <c r="X65" s="19"/>
      <c r="Y65" s="19"/>
      <c r="Z65" s="20">
        <v>2.397248178537269E-3</v>
      </c>
      <c r="AA65" s="20">
        <v>65.56276912122145</v>
      </c>
      <c r="AB65" s="20">
        <v>33.370322992643089</v>
      </c>
      <c r="AC65" s="20">
        <v>5.6636566883906889</v>
      </c>
      <c r="AD65" s="19">
        <v>3663.582800762113</v>
      </c>
      <c r="AE65" s="19">
        <v>43.028635397221763</v>
      </c>
      <c r="AF65" s="19"/>
      <c r="AG65" s="19">
        <v>2.2263068175169183</v>
      </c>
      <c r="AH65" s="19">
        <v>0.54376108861378258</v>
      </c>
      <c r="AI65" s="19">
        <v>0.18674162152571153</v>
      </c>
      <c r="AJ65" s="19">
        <v>0.92594934959011876</v>
      </c>
      <c r="AK65" s="19">
        <v>0.56985475778730565</v>
      </c>
      <c r="AL65" s="19"/>
      <c r="AM65" s="19"/>
      <c r="AN65" s="20">
        <v>4.894789591481123</v>
      </c>
      <c r="AO65" s="20">
        <v>70.754575207537613</v>
      </c>
      <c r="AP65" s="20">
        <v>45.402518417321069</v>
      </c>
      <c r="AQ65" s="20">
        <v>10.333041451126727</v>
      </c>
    </row>
    <row r="66" spans="1:43">
      <c r="A66" s="16">
        <v>2034</v>
      </c>
      <c r="B66" s="19">
        <v>3434.3796826672851</v>
      </c>
      <c r="C66" s="19">
        <v>40.349733627999726</v>
      </c>
      <c r="D66" s="19"/>
      <c r="E66" s="19">
        <v>0.5289754423423213</v>
      </c>
      <c r="F66" s="19">
        <v>0.38958043347498461</v>
      </c>
      <c r="G66" s="19">
        <v>-0.35781493056774483</v>
      </c>
      <c r="H66" s="19">
        <v>0.22793012913238986</v>
      </c>
      <c r="I66" s="19">
        <v>0.26927981030269166</v>
      </c>
      <c r="J66" s="19"/>
      <c r="K66" s="19"/>
      <c r="L66" s="20">
        <v>2.3954419904445095</v>
      </c>
      <c r="M66" s="20">
        <v>68.374858045334832</v>
      </c>
      <c r="N66" s="20">
        <v>39.32745685149311</v>
      </c>
      <c r="O66" s="20">
        <v>8.3276825063412652</v>
      </c>
      <c r="P66" s="19">
        <v>3183.2675264092227</v>
      </c>
      <c r="Q66" s="19">
        <v>37.399474905325164</v>
      </c>
      <c r="R66" s="19"/>
      <c r="S66" s="19">
        <v>-1.1623767441887216</v>
      </c>
      <c r="T66" s="19">
        <v>0.31614524345440836</v>
      </c>
      <c r="U66" s="19">
        <v>-0.9920857727928224</v>
      </c>
      <c r="V66" s="19">
        <v>-0.43256910297689194</v>
      </c>
      <c r="W66" s="19">
        <v>-5.3867111873415745E-2</v>
      </c>
      <c r="X66" s="19"/>
      <c r="Y66" s="19"/>
      <c r="Z66" s="20">
        <v>1.059005144980335E-3</v>
      </c>
      <c r="AA66" s="20">
        <v>65.471610539857821</v>
      </c>
      <c r="AB66" s="20">
        <v>32.809066373000604</v>
      </c>
      <c r="AC66" s="20">
        <v>5.462706731128474</v>
      </c>
      <c r="AD66" s="19">
        <v>3704.2810733744896</v>
      </c>
      <c r="AE66" s="19">
        <v>43.5207427263311</v>
      </c>
      <c r="AF66" s="19"/>
      <c r="AG66" s="19">
        <v>2.2995283720176172</v>
      </c>
      <c r="AH66" s="19">
        <v>0.54293004713625048</v>
      </c>
      <c r="AI66" s="19">
        <v>0.23871085427656757</v>
      </c>
      <c r="AJ66" s="19">
        <v>0.93639034326778003</v>
      </c>
      <c r="AK66" s="19">
        <v>0.58149712733701897</v>
      </c>
      <c r="AL66" s="19"/>
      <c r="AM66" s="19"/>
      <c r="AN66" s="20">
        <v>5.1855004947513796</v>
      </c>
      <c r="AO66" s="20">
        <v>71.067907830520326</v>
      </c>
      <c r="AP66" s="20">
        <v>46.055460864595673</v>
      </c>
      <c r="AQ66" s="20">
        <v>10.458462908674273</v>
      </c>
    </row>
    <row r="67" spans="1:43">
      <c r="A67" s="16">
        <v>2035</v>
      </c>
      <c r="B67" s="19">
        <v>3455.8388785177608</v>
      </c>
      <c r="C67" s="19">
        <v>40.616884512889186</v>
      </c>
      <c r="D67" s="19"/>
      <c r="E67" s="19">
        <v>0.6039289200161404</v>
      </c>
      <c r="F67" s="19">
        <v>0.38930531766022108</v>
      </c>
      <c r="G67" s="19">
        <v>-0.28129448728528816</v>
      </c>
      <c r="H67" s="19">
        <v>0.22715974269865979</v>
      </c>
      <c r="I67" s="19">
        <v>0.26875834694254763</v>
      </c>
      <c r="J67" s="19"/>
      <c r="K67" s="19"/>
      <c r="L67" s="20">
        <v>2.3951280116150659</v>
      </c>
      <c r="M67" s="20">
        <v>68.609627807215176</v>
      </c>
      <c r="N67" s="20">
        <v>39.374945885176828</v>
      </c>
      <c r="O67" s="20">
        <v>8.3274082435631982</v>
      </c>
      <c r="P67" s="19">
        <v>3184.0399132474458</v>
      </c>
      <c r="Q67" s="19">
        <v>37.422399014235907</v>
      </c>
      <c r="R67" s="19"/>
      <c r="S67" s="19">
        <v>-1.1066006536264466</v>
      </c>
      <c r="T67" s="19">
        <v>0.31052064248362121</v>
      </c>
      <c r="U67" s="19">
        <v>-0.9202020054241361</v>
      </c>
      <c r="V67" s="19">
        <v>-0.43461893047669642</v>
      </c>
      <c r="W67" s="19">
        <v>-6.230036020923533E-2</v>
      </c>
      <c r="X67" s="19"/>
      <c r="Y67" s="19"/>
      <c r="Z67" s="20">
        <v>6.3521389501065286E-4</v>
      </c>
      <c r="AA67" s="20">
        <v>65.497878359939918</v>
      </c>
      <c r="AB67" s="20">
        <v>32.182220186486852</v>
      </c>
      <c r="AC67" s="20">
        <v>5.2749964188359932</v>
      </c>
      <c r="AD67" s="19">
        <v>3749.0032147210472</v>
      </c>
      <c r="AE67" s="19">
        <v>44.062479751974486</v>
      </c>
      <c r="AF67" s="19"/>
      <c r="AG67" s="19">
        <v>2.399562929745283</v>
      </c>
      <c r="AH67" s="19">
        <v>0.54162196362036519</v>
      </c>
      <c r="AI67" s="19">
        <v>0.31722496584217252</v>
      </c>
      <c r="AJ67" s="19">
        <v>0.94904704281177321</v>
      </c>
      <c r="AK67" s="19">
        <v>0.59166895747097192</v>
      </c>
      <c r="AL67" s="19"/>
      <c r="AM67" s="19"/>
      <c r="AN67" s="20">
        <v>5.4799622513417745</v>
      </c>
      <c r="AO67" s="20">
        <v>71.49644224585488</v>
      </c>
      <c r="AP67" s="20">
        <v>46.762811530480114</v>
      </c>
      <c r="AQ67" s="20">
        <v>10.581730257319471</v>
      </c>
    </row>
    <row r="68" spans="1:43">
      <c r="A68" s="16">
        <v>2036</v>
      </c>
      <c r="B68" s="19">
        <v>3478.7186894678998</v>
      </c>
      <c r="C68" s="19">
        <v>40.902955968068653</v>
      </c>
      <c r="D68" s="19"/>
      <c r="E68" s="19">
        <v>0.66726405143100087</v>
      </c>
      <c r="F68" s="19">
        <v>0.38920100582744449</v>
      </c>
      <c r="G68" s="19">
        <v>-0.22253369594922334</v>
      </c>
      <c r="H68" s="19">
        <v>0.23064465515488641</v>
      </c>
      <c r="I68" s="19">
        <v>0.26995208639789325</v>
      </c>
      <c r="J68" s="19"/>
      <c r="K68" s="19"/>
      <c r="L68" s="20">
        <v>2.3902006508547302</v>
      </c>
      <c r="M68" s="20">
        <v>68.9137555846048</v>
      </c>
      <c r="N68" s="20">
        <v>39.393999700444212</v>
      </c>
      <c r="O68" s="20">
        <v>8.332522375121485</v>
      </c>
      <c r="P68" s="19">
        <v>3187.0793817043573</v>
      </c>
      <c r="Q68" s="19">
        <v>37.47384576144978</v>
      </c>
      <c r="R68" s="19"/>
      <c r="S68" s="19">
        <v>-1.0770003304669773</v>
      </c>
      <c r="T68" s="19">
        <v>0.30520613875415176</v>
      </c>
      <c r="U68" s="19">
        <v>-0.8722029221101778</v>
      </c>
      <c r="V68" s="19">
        <v>-0.4379546721037022</v>
      </c>
      <c r="W68" s="19">
        <v>-7.2048875007249075E-2</v>
      </c>
      <c r="X68" s="19"/>
      <c r="Y68" s="19"/>
      <c r="Z68" s="20">
        <v>4.428856778326108E-4</v>
      </c>
      <c r="AA68" s="20">
        <v>65.582336015864314</v>
      </c>
      <c r="AB68" s="20">
        <v>31.59682924100456</v>
      </c>
      <c r="AC68" s="20">
        <v>5.1151391774954291</v>
      </c>
      <c r="AD68" s="19">
        <v>3795.000305755148</v>
      </c>
      <c r="AE68" s="19">
        <v>44.621811724837457</v>
      </c>
      <c r="AF68" s="19"/>
      <c r="AG68" s="19">
        <v>2.4622815865683796</v>
      </c>
      <c r="AH68" s="19">
        <v>0.54023758140642653</v>
      </c>
      <c r="AI68" s="19">
        <v>0.37361704776863647</v>
      </c>
      <c r="AJ68" s="19">
        <v>0.94726234295266232</v>
      </c>
      <c r="AK68" s="19">
        <v>0.60116461444065405</v>
      </c>
      <c r="AL68" s="19"/>
      <c r="AM68" s="19"/>
      <c r="AN68" s="20">
        <v>5.7806238426596623</v>
      </c>
      <c r="AO68" s="20">
        <v>72.006079008439045</v>
      </c>
      <c r="AP68" s="20">
        <v>47.436461731759579</v>
      </c>
      <c r="AQ68" s="20">
        <v>10.708546744194674</v>
      </c>
    </row>
    <row r="69" spans="1:43">
      <c r="A69" s="16">
        <v>2037</v>
      </c>
      <c r="B69" s="19">
        <v>3503.9269715254618</v>
      </c>
      <c r="C69" s="19">
        <v>41.218839325821037</v>
      </c>
      <c r="D69" s="19"/>
      <c r="E69" s="19">
        <v>0.7153141569225574</v>
      </c>
      <c r="F69" s="19">
        <v>0.38917682288303351</v>
      </c>
      <c r="G69" s="19">
        <v>-0.17507203075620281</v>
      </c>
      <c r="H69" s="19">
        <v>0.22985114011646557</v>
      </c>
      <c r="I69" s="19">
        <v>0.27135822467926118</v>
      </c>
      <c r="J69" s="19"/>
      <c r="K69" s="19"/>
      <c r="L69" s="20">
        <v>2.3957476628073655</v>
      </c>
      <c r="M69" s="20">
        <v>69.339925042858226</v>
      </c>
      <c r="N69" s="20">
        <v>39.43473191396528</v>
      </c>
      <c r="O69" s="20">
        <v>8.3279218446322112</v>
      </c>
      <c r="P69" s="19">
        <v>3189.677334012692</v>
      </c>
      <c r="Q69" s="19">
        <v>37.522128343515035</v>
      </c>
      <c r="R69" s="19"/>
      <c r="S69" s="19">
        <v>-1.0558202308038442</v>
      </c>
      <c r="T69" s="19">
        <v>0.30034341466167663</v>
      </c>
      <c r="U69" s="19">
        <v>-0.83320789577458954</v>
      </c>
      <c r="V69" s="19">
        <v>-0.44179851782189483</v>
      </c>
      <c r="W69" s="19">
        <v>-8.1157231869036617E-2</v>
      </c>
      <c r="X69" s="19"/>
      <c r="Y69" s="19"/>
      <c r="Z69" s="20">
        <v>3.3271118776480318E-4</v>
      </c>
      <c r="AA69" s="20">
        <v>65.784909653263895</v>
      </c>
      <c r="AB69" s="20">
        <v>31.022037512000793</v>
      </c>
      <c r="AC69" s="20">
        <v>4.9657010741674856</v>
      </c>
      <c r="AD69" s="19">
        <v>3846.2733996333823</v>
      </c>
      <c r="AE69" s="19">
        <v>45.246070066821822</v>
      </c>
      <c r="AF69" s="19"/>
      <c r="AG69" s="19">
        <v>2.5349737736812115</v>
      </c>
      <c r="AH69" s="19">
        <v>0.53956593069368386</v>
      </c>
      <c r="AI69" s="19">
        <v>0.42569275171234561</v>
      </c>
      <c r="AJ69" s="19">
        <v>0.95941135342262984</v>
      </c>
      <c r="AK69" s="19">
        <v>0.61030373785255232</v>
      </c>
      <c r="AL69" s="19"/>
      <c r="AM69" s="19"/>
      <c r="AN69" s="20">
        <v>6.084622215785676</v>
      </c>
      <c r="AO69" s="20">
        <v>72.634370177651704</v>
      </c>
      <c r="AP69" s="20">
        <v>48.114238642755559</v>
      </c>
      <c r="AQ69" s="20">
        <v>10.819176700876492</v>
      </c>
    </row>
    <row r="70" spans="1:43">
      <c r="A70" s="16">
        <v>2038</v>
      </c>
      <c r="B70" s="19">
        <v>3531.5595576465321</v>
      </c>
      <c r="C70" s="19">
        <v>41.566195331888757</v>
      </c>
      <c r="D70" s="19"/>
      <c r="E70" s="19">
        <v>0.76836078695428556</v>
      </c>
      <c r="F70" s="19">
        <v>0.38961510969288149</v>
      </c>
      <c r="G70" s="19">
        <v>-0.11991435197498049</v>
      </c>
      <c r="H70" s="19">
        <v>0.22822011832161018</v>
      </c>
      <c r="I70" s="19">
        <v>0.27043991091477437</v>
      </c>
      <c r="J70" s="19"/>
      <c r="K70" s="19"/>
      <c r="L70" s="20">
        <v>2.3934638052448429</v>
      </c>
      <c r="M70" s="20">
        <v>69.858761198648352</v>
      </c>
      <c r="N70" s="20">
        <v>39.455972391284604</v>
      </c>
      <c r="O70" s="20">
        <v>8.3293753028986348</v>
      </c>
      <c r="P70" s="19">
        <v>3195.3081935054211</v>
      </c>
      <c r="Q70" s="19">
        <v>37.608541594394467</v>
      </c>
      <c r="R70" s="19"/>
      <c r="S70" s="19">
        <v>-1.0177617373047987</v>
      </c>
      <c r="T70" s="19">
        <v>0.29566938081127475</v>
      </c>
      <c r="U70" s="19">
        <v>-0.78429158772317098</v>
      </c>
      <c r="V70" s="19">
        <v>-0.44033207951616515</v>
      </c>
      <c r="W70" s="19">
        <v>-8.8807450876737443E-2</v>
      </c>
      <c r="X70" s="19"/>
      <c r="Y70" s="19"/>
      <c r="Z70" s="20">
        <v>2.4547730391344391E-4</v>
      </c>
      <c r="AA70" s="20">
        <v>66.066312650371174</v>
      </c>
      <c r="AB70" s="20">
        <v>30.416397110591696</v>
      </c>
      <c r="AC70" s="20">
        <v>4.8014749501257974</v>
      </c>
      <c r="AD70" s="19">
        <v>3899.8361956664667</v>
      </c>
      <c r="AE70" s="19">
        <v>45.900784179176725</v>
      </c>
      <c r="AF70" s="19"/>
      <c r="AG70" s="19">
        <v>2.6188799242378167</v>
      </c>
      <c r="AH70" s="19">
        <v>0.54022767969154617</v>
      </c>
      <c r="AI70" s="19">
        <v>0.4910638401527867</v>
      </c>
      <c r="AJ70" s="19">
        <v>0.97071441964311622</v>
      </c>
      <c r="AK70" s="19">
        <v>0.61687398475036725</v>
      </c>
      <c r="AL70" s="19"/>
      <c r="AM70" s="19"/>
      <c r="AN70" s="20">
        <v>6.3801939759284814</v>
      </c>
      <c r="AO70" s="20">
        <v>73.3745063615671</v>
      </c>
      <c r="AP70" s="20">
        <v>48.820934033913744</v>
      </c>
      <c r="AQ70" s="20">
        <v>10.946581901223549</v>
      </c>
    </row>
    <row r="71" spans="1:43">
      <c r="A71" s="16">
        <v>2039</v>
      </c>
      <c r="B71" s="19">
        <v>3559.8976391913238</v>
      </c>
      <c r="C71" s="19">
        <v>41.925046686428423</v>
      </c>
      <c r="D71" s="19"/>
      <c r="E71" s="19">
        <v>0.78205359034860888</v>
      </c>
      <c r="F71" s="19">
        <v>0.3906377790814326</v>
      </c>
      <c r="G71" s="19">
        <v>-0.10980282145708088</v>
      </c>
      <c r="H71" s="19">
        <v>0.23147936024781446</v>
      </c>
      <c r="I71" s="19">
        <v>0.26973927247644269</v>
      </c>
      <c r="J71" s="19"/>
      <c r="K71" s="19"/>
      <c r="L71" s="20">
        <v>2.3861921416852345</v>
      </c>
      <c r="M71" s="20">
        <v>70.395304734708404</v>
      </c>
      <c r="N71" s="20">
        <v>39.499613897932804</v>
      </c>
      <c r="O71" s="20">
        <v>8.3267742977235741</v>
      </c>
      <c r="P71" s="19">
        <v>3201.1144923972165</v>
      </c>
      <c r="Q71" s="19">
        <v>37.699644243940327</v>
      </c>
      <c r="R71" s="19"/>
      <c r="S71" s="19">
        <v>-1.0310903304206103</v>
      </c>
      <c r="T71" s="19">
        <v>0.29172078635332171</v>
      </c>
      <c r="U71" s="19">
        <v>-0.78652074553943574</v>
      </c>
      <c r="V71" s="19">
        <v>-0.4397010855012059</v>
      </c>
      <c r="W71" s="19">
        <v>-9.6589285733290356E-2</v>
      </c>
      <c r="X71" s="19"/>
      <c r="Y71" s="19"/>
      <c r="Z71" s="20">
        <v>2.0156627907700345E-4</v>
      </c>
      <c r="AA71" s="20">
        <v>66.362139127540843</v>
      </c>
      <c r="AB71" s="20">
        <v>29.806644077824693</v>
      </c>
      <c r="AC71" s="20">
        <v>4.6789454639708374</v>
      </c>
      <c r="AD71" s="19">
        <v>3954.3967148665206</v>
      </c>
      <c r="AE71" s="19">
        <v>46.571076949588637</v>
      </c>
      <c r="AF71" s="19"/>
      <c r="AG71" s="19">
        <v>2.6366020096630143</v>
      </c>
      <c r="AH71" s="19">
        <v>0.54166850238087727</v>
      </c>
      <c r="AI71" s="19">
        <v>0.49576009121648201</v>
      </c>
      <c r="AJ71" s="19">
        <v>0.97172627816915935</v>
      </c>
      <c r="AK71" s="19">
        <v>0.62744713789649587</v>
      </c>
      <c r="AL71" s="19"/>
      <c r="AM71" s="19"/>
      <c r="AN71" s="20">
        <v>6.6775632497310653</v>
      </c>
      <c r="AO71" s="20">
        <v>74.138089946077585</v>
      </c>
      <c r="AP71" s="20">
        <v>49.521400166649322</v>
      </c>
      <c r="AQ71" s="20">
        <v>11.076592756571767</v>
      </c>
    </row>
    <row r="72" spans="1:43">
      <c r="A72" s="16">
        <v>2040</v>
      </c>
      <c r="B72" s="19">
        <v>3588.561393855392</v>
      </c>
      <c r="C72" s="19">
        <v>42.291359250086821</v>
      </c>
      <c r="D72" s="19"/>
      <c r="E72" s="19">
        <v>0.79276522953257367</v>
      </c>
      <c r="F72" s="19">
        <v>0.39213972519404361</v>
      </c>
      <c r="G72" s="19">
        <v>-9.9836711580499019E-2</v>
      </c>
      <c r="H72" s="19">
        <v>0.23110774917917354</v>
      </c>
      <c r="I72" s="19">
        <v>0.26935446673985552</v>
      </c>
      <c r="J72" s="19"/>
      <c r="K72" s="19"/>
      <c r="L72" s="20">
        <v>2.3846161303767648</v>
      </c>
      <c r="M72" s="20">
        <v>70.91364788221918</v>
      </c>
      <c r="N72" s="20">
        <v>39.52285308162557</v>
      </c>
      <c r="O72" s="20">
        <v>8.3208903312333931</v>
      </c>
      <c r="P72" s="19">
        <v>3207.3636263802423</v>
      </c>
      <c r="Q72" s="19">
        <v>37.798926221846905</v>
      </c>
      <c r="R72" s="19"/>
      <c r="S72" s="19">
        <v>-1.0361485927761716</v>
      </c>
      <c r="T72" s="19">
        <v>0.28866563685690744</v>
      </c>
      <c r="U72" s="19">
        <v>-0.77544182170087184</v>
      </c>
      <c r="V72" s="19">
        <v>-0.44305544095030813</v>
      </c>
      <c r="W72" s="19">
        <v>-0.10631696698189898</v>
      </c>
      <c r="X72" s="19"/>
      <c r="Y72" s="19"/>
      <c r="Z72" s="20">
        <v>1.6718183565790358E-4</v>
      </c>
      <c r="AA72" s="20">
        <v>66.63608099760917</v>
      </c>
      <c r="AB72" s="20">
        <v>29.221511741149719</v>
      </c>
      <c r="AC72" s="20">
        <v>4.539156790576369</v>
      </c>
      <c r="AD72" s="19">
        <v>4011.78142902332</v>
      </c>
      <c r="AE72" s="19">
        <v>47.279026614443033</v>
      </c>
      <c r="AF72" s="19"/>
      <c r="AG72" s="19">
        <v>2.6826092790660323</v>
      </c>
      <c r="AH72" s="19">
        <v>0.54471304690536604</v>
      </c>
      <c r="AI72" s="19">
        <v>0.52064862000247958</v>
      </c>
      <c r="AJ72" s="19">
        <v>0.98162095368188318</v>
      </c>
      <c r="AK72" s="19">
        <v>0.6356266584763034</v>
      </c>
      <c r="AL72" s="19"/>
      <c r="AM72" s="19"/>
      <c r="AN72" s="20">
        <v>6.9826363937145342</v>
      </c>
      <c r="AO72" s="20">
        <v>74.888523446911563</v>
      </c>
      <c r="AP72" s="20">
        <v>50.207380858959411</v>
      </c>
      <c r="AQ72" s="20">
        <v>11.181507462699281</v>
      </c>
    </row>
    <row r="73" spans="1:43">
      <c r="A73" s="16">
        <v>2041</v>
      </c>
      <c r="B73" s="19">
        <v>3618.4745135582484</v>
      </c>
      <c r="C73" s="19">
        <v>42.67622584955889</v>
      </c>
      <c r="D73" s="19"/>
      <c r="E73" s="19">
        <v>0.80625172043296067</v>
      </c>
      <c r="F73" s="19">
        <v>0.39398587074968072</v>
      </c>
      <c r="G73" s="19">
        <v>-8.6119667104769634E-2</v>
      </c>
      <c r="H73" s="19">
        <v>0.229311095981517</v>
      </c>
      <c r="I73" s="19">
        <v>0.26907442080653254</v>
      </c>
      <c r="J73" s="19"/>
      <c r="K73" s="19"/>
      <c r="L73" s="20">
        <v>2.3863006436626435</v>
      </c>
      <c r="M73" s="20">
        <v>71.427498789246684</v>
      </c>
      <c r="N73" s="20">
        <v>39.533586252571709</v>
      </c>
      <c r="O73" s="20">
        <v>8.3193647545694418</v>
      </c>
      <c r="P73" s="19">
        <v>3211.7970600868007</v>
      </c>
      <c r="Q73" s="19">
        <v>37.879878994761121</v>
      </c>
      <c r="R73" s="19"/>
      <c r="S73" s="19">
        <v>-1.0510808976903336</v>
      </c>
      <c r="T73" s="19">
        <v>0.28568750196682097</v>
      </c>
      <c r="U73" s="19">
        <v>-0.77266837813440015</v>
      </c>
      <c r="V73" s="19">
        <v>-0.45058398412406686</v>
      </c>
      <c r="W73" s="19">
        <v>-0.11351603739868774</v>
      </c>
      <c r="X73" s="19"/>
      <c r="Y73" s="19"/>
      <c r="Z73" s="20">
        <v>1.4545802838916713E-4</v>
      </c>
      <c r="AA73" s="20">
        <v>66.919224740273322</v>
      </c>
      <c r="AB73" s="20">
        <v>28.602934415865843</v>
      </c>
      <c r="AC73" s="20">
        <v>4.4113448048571176</v>
      </c>
      <c r="AD73" s="19">
        <v>4069.3637901301672</v>
      </c>
      <c r="AE73" s="19">
        <v>47.994006181582129</v>
      </c>
      <c r="AF73" s="19"/>
      <c r="AG73" s="19">
        <v>2.7166439578595361</v>
      </c>
      <c r="AH73" s="19">
        <v>0.54948497186700285</v>
      </c>
      <c r="AI73" s="19">
        <v>0.53093082994257823</v>
      </c>
      <c r="AJ73" s="19">
        <v>0.99135298253843529</v>
      </c>
      <c r="AK73" s="19">
        <v>0.64487517351151946</v>
      </c>
      <c r="AL73" s="19"/>
      <c r="AM73" s="19"/>
      <c r="AN73" s="20">
        <v>7.2844057134630669</v>
      </c>
      <c r="AO73" s="20">
        <v>75.643546522023044</v>
      </c>
      <c r="AP73" s="20">
        <v>50.865925278310741</v>
      </c>
      <c r="AQ73" s="20">
        <v>11.306091859528536</v>
      </c>
    </row>
    <row r="74" spans="1:43">
      <c r="A74" s="16">
        <v>2042</v>
      </c>
      <c r="B74" s="19">
        <v>3647.0356882545989</v>
      </c>
      <c r="C74" s="19">
        <v>43.049022385444914</v>
      </c>
      <c r="D74" s="19"/>
      <c r="E74" s="19">
        <v>0.77383317106932437</v>
      </c>
      <c r="F74" s="19">
        <v>0.3965669425567091</v>
      </c>
      <c r="G74" s="19">
        <v>-0.12690214113894627</v>
      </c>
      <c r="H74" s="19">
        <v>0.23498694232524531</v>
      </c>
      <c r="I74" s="19">
        <v>0.26918142732631622</v>
      </c>
      <c r="J74" s="19"/>
      <c r="K74" s="19"/>
      <c r="L74" s="20">
        <v>2.3852581694546213</v>
      </c>
      <c r="M74" s="20">
        <v>71.882155920426143</v>
      </c>
      <c r="N74" s="20">
        <v>39.560060854999577</v>
      </c>
      <c r="O74" s="20">
        <v>8.323463107384736</v>
      </c>
      <c r="P74" s="19">
        <v>3214.9202412057662</v>
      </c>
      <c r="Q74" s="19">
        <v>37.948401184229198</v>
      </c>
      <c r="R74" s="19"/>
      <c r="S74" s="19">
        <v>-1.102005042431863</v>
      </c>
      <c r="T74" s="19">
        <v>0.28327028645934305</v>
      </c>
      <c r="U74" s="19">
        <v>-0.81070829110567211</v>
      </c>
      <c r="V74" s="19">
        <v>-0.45417740559188424</v>
      </c>
      <c r="W74" s="19">
        <v>-0.12038963219364973</v>
      </c>
      <c r="X74" s="19"/>
      <c r="Y74" s="19"/>
      <c r="Z74" s="20">
        <v>1.2526291062485705E-4</v>
      </c>
      <c r="AA74" s="20">
        <v>67.10765883752164</v>
      </c>
      <c r="AB74" s="20">
        <v>28.012338119445715</v>
      </c>
      <c r="AC74" s="20">
        <v>4.2805602810100272</v>
      </c>
      <c r="AD74" s="19">
        <v>4127.2198102703587</v>
      </c>
      <c r="AE74" s="19">
        <v>48.717038490788994</v>
      </c>
      <c r="AF74" s="19"/>
      <c r="AG74" s="19">
        <v>2.6953272554843659</v>
      </c>
      <c r="AH74" s="19">
        <v>0.55507202396959876</v>
      </c>
      <c r="AI74" s="19">
        <v>0.4917961403095949</v>
      </c>
      <c r="AJ74" s="19">
        <v>0.99742974766916892</v>
      </c>
      <c r="AK74" s="19">
        <v>0.65102934353600339</v>
      </c>
      <c r="AL74" s="19"/>
      <c r="AM74" s="19"/>
      <c r="AN74" s="20">
        <v>7.6033149889178544</v>
      </c>
      <c r="AO74" s="20">
        <v>76.308617414631456</v>
      </c>
      <c r="AP74" s="20">
        <v>51.562742007592568</v>
      </c>
      <c r="AQ74" s="20">
        <v>11.412115982034567</v>
      </c>
    </row>
    <row r="75" spans="1:43">
      <c r="A75" s="16">
        <v>2043</v>
      </c>
      <c r="B75" s="19">
        <v>3676.4622719625891</v>
      </c>
      <c r="C75" s="19">
        <v>43.435950330957681</v>
      </c>
      <c r="D75" s="19"/>
      <c r="E75" s="19">
        <v>0.79790307969946461</v>
      </c>
      <c r="F75" s="19">
        <v>0.3994591460745357</v>
      </c>
      <c r="G75" s="19">
        <v>-0.10764834738912214</v>
      </c>
      <c r="H75" s="19">
        <v>0.23785580637963055</v>
      </c>
      <c r="I75" s="19">
        <v>0.26823647463442057</v>
      </c>
      <c r="J75" s="19"/>
      <c r="K75" s="19"/>
      <c r="L75" s="20">
        <v>2.3878094030102401</v>
      </c>
      <c r="M75" s="20">
        <v>72.311662378223758</v>
      </c>
      <c r="N75" s="20">
        <v>39.569322602608771</v>
      </c>
      <c r="O75" s="20">
        <v>8.3248797571248119</v>
      </c>
      <c r="P75" s="19">
        <v>3220.371648110432</v>
      </c>
      <c r="Q75" s="19">
        <v>38.047419667896548</v>
      </c>
      <c r="R75" s="19"/>
      <c r="S75" s="19">
        <v>-1.0868038830370654</v>
      </c>
      <c r="T75" s="19">
        <v>0.28142692711561584</v>
      </c>
      <c r="U75" s="19">
        <v>-0.79661508697458661</v>
      </c>
      <c r="V75" s="19">
        <v>-0.44290362259205479</v>
      </c>
      <c r="W75" s="19">
        <v>-0.12871210058603988</v>
      </c>
      <c r="X75" s="19"/>
      <c r="Y75" s="19"/>
      <c r="Z75" s="20">
        <v>1.0826057393579225E-4</v>
      </c>
      <c r="AA75" s="20">
        <v>67.277673189241</v>
      </c>
      <c r="AB75" s="20">
        <v>27.385428255016173</v>
      </c>
      <c r="AC75" s="20">
        <v>4.1628780743930189</v>
      </c>
      <c r="AD75" s="19">
        <v>4188.5138506593994</v>
      </c>
      <c r="AE75" s="19">
        <v>49.485637582960969</v>
      </c>
      <c r="AF75" s="19"/>
      <c r="AG75" s="19">
        <v>2.7417911320816772</v>
      </c>
      <c r="AH75" s="19">
        <v>0.56161331206654974</v>
      </c>
      <c r="AI75" s="19">
        <v>0.51054526394074196</v>
      </c>
      <c r="AJ75" s="19">
        <v>1.009727941060466</v>
      </c>
      <c r="AK75" s="19">
        <v>0.65990461501392006</v>
      </c>
      <c r="AL75" s="19"/>
      <c r="AM75" s="19"/>
      <c r="AN75" s="20">
        <v>7.9018294346162588</v>
      </c>
      <c r="AO75" s="20">
        <v>76.968375296668228</v>
      </c>
      <c r="AP75" s="20">
        <v>52.270438201420212</v>
      </c>
      <c r="AQ75" s="20">
        <v>11.517822076759025</v>
      </c>
    </row>
    <row r="76" spans="1:43">
      <c r="A76" s="16">
        <v>2044</v>
      </c>
      <c r="B76" s="19">
        <v>3705.8125360540666</v>
      </c>
      <c r="C76" s="19">
        <v>43.825739949242674</v>
      </c>
      <c r="D76" s="19"/>
      <c r="E76" s="19">
        <v>0.78914962130098298</v>
      </c>
      <c r="F76" s="19">
        <v>0.40275145317592315</v>
      </c>
      <c r="G76" s="19">
        <v>-0.11731131828892785</v>
      </c>
      <c r="H76" s="19">
        <v>0.23473322648357597</v>
      </c>
      <c r="I76" s="19">
        <v>0.26897625993041174</v>
      </c>
      <c r="J76" s="19"/>
      <c r="K76" s="19"/>
      <c r="L76" s="20">
        <v>2.3862701968809565</v>
      </c>
      <c r="M76" s="20">
        <v>72.683130571571652</v>
      </c>
      <c r="N76" s="20">
        <v>39.602008531601037</v>
      </c>
      <c r="O76" s="20">
        <v>8.3228564803058802</v>
      </c>
      <c r="P76" s="19">
        <v>3226.1257575563109</v>
      </c>
      <c r="Q76" s="19">
        <v>38.152860437124282</v>
      </c>
      <c r="R76" s="19"/>
      <c r="S76" s="19">
        <v>-1.1121213685456297</v>
      </c>
      <c r="T76" s="19">
        <v>0.27973741074710334</v>
      </c>
      <c r="U76" s="19">
        <v>-0.80502943546712491</v>
      </c>
      <c r="V76" s="19">
        <v>-0.45007408684989869</v>
      </c>
      <c r="W76" s="19">
        <v>-0.13675525697570948</v>
      </c>
      <c r="X76" s="19"/>
      <c r="Y76" s="19"/>
      <c r="Z76" s="20">
        <v>9.2838459800881337E-5</v>
      </c>
      <c r="AA76" s="20">
        <v>67.403008280902782</v>
      </c>
      <c r="AB76" s="20">
        <v>26.744860606906059</v>
      </c>
      <c r="AC76" s="20">
        <v>4.044623926521691</v>
      </c>
      <c r="AD76" s="19">
        <v>4249.141473044022</v>
      </c>
      <c r="AE76" s="19">
        <v>50.251265381992958</v>
      </c>
      <c r="AF76" s="19"/>
      <c r="AG76" s="19">
        <v>2.7715780225054529</v>
      </c>
      <c r="AH76" s="19">
        <v>0.56899273713681153</v>
      </c>
      <c r="AI76" s="19">
        <v>0.51314953104565686</v>
      </c>
      <c r="AJ76" s="19">
        <v>1.0213832163826755</v>
      </c>
      <c r="AK76" s="19">
        <v>0.66805253794030894</v>
      </c>
      <c r="AL76" s="19"/>
      <c r="AM76" s="19"/>
      <c r="AN76" s="20">
        <v>8.1926374627738987</v>
      </c>
      <c r="AO76" s="20">
        <v>77.518563396529146</v>
      </c>
      <c r="AP76" s="20">
        <v>52.985817327870805</v>
      </c>
      <c r="AQ76" s="20">
        <v>11.65105722996231</v>
      </c>
    </row>
    <row r="77" spans="1:43">
      <c r="A77" s="16">
        <v>2045</v>
      </c>
      <c r="B77" s="19">
        <v>3734.1712998936086</v>
      </c>
      <c r="C77" s="19">
        <v>44.207385158336734</v>
      </c>
      <c r="D77" s="19"/>
      <c r="E77" s="19">
        <v>0.75283876760938884</v>
      </c>
      <c r="F77" s="19">
        <v>0.40613336288868596</v>
      </c>
      <c r="G77" s="19">
        <v>-0.1523924682647862</v>
      </c>
      <c r="H77" s="19">
        <v>0.23033694387066994</v>
      </c>
      <c r="I77" s="19">
        <v>0.26876092911481919</v>
      </c>
      <c r="J77" s="19"/>
      <c r="K77" s="19"/>
      <c r="L77" s="20">
        <v>2.3842409783088638</v>
      </c>
      <c r="M77" s="20">
        <v>72.928459136923735</v>
      </c>
      <c r="N77" s="20">
        <v>39.632545939579714</v>
      </c>
      <c r="O77" s="20">
        <v>8.3237961802550409</v>
      </c>
      <c r="P77" s="19">
        <v>3230.5843964374885</v>
      </c>
      <c r="Q77" s="19">
        <v>38.245617897575798</v>
      </c>
      <c r="R77" s="19"/>
      <c r="S77" s="19">
        <v>-1.1623244213397039</v>
      </c>
      <c r="T77" s="19">
        <v>0.27852576863602674</v>
      </c>
      <c r="U77" s="19">
        <v>-0.84016786133242438</v>
      </c>
      <c r="V77" s="19">
        <v>-0.45809309058904435</v>
      </c>
      <c r="W77" s="19">
        <v>-0.14258923805426205</v>
      </c>
      <c r="X77" s="19"/>
      <c r="Y77" s="19"/>
      <c r="Z77" s="20">
        <v>8.9065831413170951E-5</v>
      </c>
      <c r="AA77" s="20">
        <v>67.397730232825296</v>
      </c>
      <c r="AB77" s="20">
        <v>26.119723227597675</v>
      </c>
      <c r="AC77" s="20">
        <v>3.9308353496039783</v>
      </c>
      <c r="AD77" s="19">
        <v>4310.2162592023142</v>
      </c>
      <c r="AE77" s="19">
        <v>51.026954840478503</v>
      </c>
      <c r="AF77" s="19"/>
      <c r="AG77" s="19">
        <v>2.7467711857020807</v>
      </c>
      <c r="AH77" s="19">
        <v>0.57692071909782294</v>
      </c>
      <c r="AI77" s="19">
        <v>0.46782928997665152</v>
      </c>
      <c r="AJ77" s="19">
        <v>1.0266979376491616</v>
      </c>
      <c r="AK77" s="19">
        <v>0.67532323897844426</v>
      </c>
      <c r="AL77" s="19"/>
      <c r="AM77" s="19"/>
      <c r="AN77" s="20">
        <v>8.4958135294268189</v>
      </c>
      <c r="AO77" s="20">
        <v>77.92772727572995</v>
      </c>
      <c r="AP77" s="20">
        <v>53.689887596950982</v>
      </c>
      <c r="AQ77" s="20">
        <v>11.751402067350535</v>
      </c>
    </row>
    <row r="78" spans="1:43">
      <c r="A78" s="16">
        <v>2046</v>
      </c>
      <c r="B78" s="19">
        <v>3762.5834859782617</v>
      </c>
      <c r="C78" s="19">
        <v>44.593106396237104</v>
      </c>
      <c r="D78" s="19"/>
      <c r="E78" s="19">
        <v>0.74425731674324669</v>
      </c>
      <c r="F78" s="19">
        <v>0.40984966232028908</v>
      </c>
      <c r="G78" s="19">
        <v>-0.1731400350670515</v>
      </c>
      <c r="H78" s="19">
        <v>0.23874612445244581</v>
      </c>
      <c r="I78" s="19">
        <v>0.26880156503756325</v>
      </c>
      <c r="J78" s="19"/>
      <c r="K78" s="19"/>
      <c r="L78" s="20">
        <v>2.3829129405708001</v>
      </c>
      <c r="M78" s="20">
        <v>73.109636243225509</v>
      </c>
      <c r="N78" s="20">
        <v>39.63316709729505</v>
      </c>
      <c r="O78" s="20">
        <v>8.3267586281129482</v>
      </c>
      <c r="P78" s="19">
        <v>3231.7047761820349</v>
      </c>
      <c r="Q78" s="19">
        <v>38.301277689269511</v>
      </c>
      <c r="R78" s="19"/>
      <c r="S78" s="19">
        <v>-1.1865764096695335</v>
      </c>
      <c r="T78" s="19">
        <v>0.27750275013320536</v>
      </c>
      <c r="U78" s="19">
        <v>-0.86866455869268222</v>
      </c>
      <c r="V78" s="19">
        <v>-0.44671334617711173</v>
      </c>
      <c r="W78" s="19">
        <v>-0.14870125493294495</v>
      </c>
      <c r="X78" s="19"/>
      <c r="Y78" s="19"/>
      <c r="Z78" s="20">
        <v>7.938833939171721E-5</v>
      </c>
      <c r="AA78" s="20">
        <v>67.35187348070599</v>
      </c>
      <c r="AB78" s="20">
        <v>25.507210109505227</v>
      </c>
      <c r="AC78" s="20">
        <v>3.8159631476654607</v>
      </c>
      <c r="AD78" s="19">
        <v>4372.1672356312483</v>
      </c>
      <c r="AE78" s="19">
        <v>51.817725625815527</v>
      </c>
      <c r="AF78" s="19"/>
      <c r="AG78" s="19">
        <v>2.7604740382644972</v>
      </c>
      <c r="AH78" s="19">
        <v>0.58531003695901518</v>
      </c>
      <c r="AI78" s="19">
        <v>0.45494158507733745</v>
      </c>
      <c r="AJ78" s="19">
        <v>1.0394243438731421</v>
      </c>
      <c r="AK78" s="19">
        <v>0.68079807235500256</v>
      </c>
      <c r="AL78" s="19"/>
      <c r="AM78" s="19"/>
      <c r="AN78" s="20">
        <v>8.7952746912921942</v>
      </c>
      <c r="AO78" s="20">
        <v>78.295652713652814</v>
      </c>
      <c r="AP78" s="20">
        <v>54.388371287957831</v>
      </c>
      <c r="AQ78" s="20">
        <v>11.855691477223592</v>
      </c>
    </row>
    <row r="79" spans="1:43">
      <c r="A79" s="16">
        <v>2047</v>
      </c>
      <c r="B79" s="19">
        <v>3790.9363624478106</v>
      </c>
      <c r="C79" s="19">
        <v>44.981328014995739</v>
      </c>
      <c r="D79" s="19"/>
      <c r="E79" s="19">
        <v>0.71634583449985423</v>
      </c>
      <c r="F79" s="19">
        <v>0.41369695977688137</v>
      </c>
      <c r="G79" s="19">
        <v>-0.19860007732967688</v>
      </c>
      <c r="H79" s="19">
        <v>0.23191387739829961</v>
      </c>
      <c r="I79" s="19">
        <v>0.26933507465435014</v>
      </c>
      <c r="J79" s="19"/>
      <c r="K79" s="19"/>
      <c r="L79" s="20">
        <v>2.3829699042310066</v>
      </c>
      <c r="M79" s="20">
        <v>73.161709691511035</v>
      </c>
      <c r="N79" s="20">
        <v>39.659320896296293</v>
      </c>
      <c r="O79" s="20">
        <v>8.3334486422763785</v>
      </c>
      <c r="P79" s="19">
        <v>3234.5227704574963</v>
      </c>
      <c r="Q79" s="19">
        <v>38.379206559926629</v>
      </c>
      <c r="R79" s="19"/>
      <c r="S79" s="19">
        <v>-1.2401594757844037</v>
      </c>
      <c r="T79" s="19">
        <v>0.27652105317567782</v>
      </c>
      <c r="U79" s="19">
        <v>-0.89706356260907805</v>
      </c>
      <c r="V79" s="19">
        <v>-0.4623269963930739</v>
      </c>
      <c r="W79" s="19">
        <v>-0.15728996995792954</v>
      </c>
      <c r="X79" s="19"/>
      <c r="Y79" s="19"/>
      <c r="Z79" s="20">
        <v>7.2160829511047647E-5</v>
      </c>
      <c r="AA79" s="20">
        <v>67.172299975360943</v>
      </c>
      <c r="AB79" s="20">
        <v>24.877880447650135</v>
      </c>
      <c r="AC79" s="20">
        <v>3.7170820505989575</v>
      </c>
      <c r="AD79" s="19">
        <v>4432.1450022765921</v>
      </c>
      <c r="AE79" s="19">
        <v>52.589584497455952</v>
      </c>
      <c r="AF79" s="19"/>
      <c r="AG79" s="19">
        <v>2.759579007445589</v>
      </c>
      <c r="AH79" s="19">
        <v>0.59405176922112857</v>
      </c>
      <c r="AI79" s="19">
        <v>0.42986285768741966</v>
      </c>
      <c r="AJ79" s="19">
        <v>1.0497642598323049</v>
      </c>
      <c r="AK79" s="19">
        <v>0.68590012070473561</v>
      </c>
      <c r="AL79" s="19"/>
      <c r="AM79" s="19"/>
      <c r="AN79" s="20">
        <v>9.0837563551509852</v>
      </c>
      <c r="AO79" s="20">
        <v>78.482226127670671</v>
      </c>
      <c r="AP79" s="20">
        <v>55.09348685127631</v>
      </c>
      <c r="AQ79" s="20">
        <v>11.95996552180603</v>
      </c>
    </row>
    <row r="80" spans="1:43">
      <c r="A80" s="16">
        <v>2048</v>
      </c>
      <c r="B80" s="19">
        <v>3818.1603966590337</v>
      </c>
      <c r="C80" s="19">
        <v>45.359305889916641</v>
      </c>
      <c r="D80" s="19"/>
      <c r="E80" s="19">
        <v>0.71154992502959891</v>
      </c>
      <c r="F80" s="19">
        <v>0.41776625201744078</v>
      </c>
      <c r="G80" s="19">
        <v>-0.20920228930865509</v>
      </c>
      <c r="H80" s="19">
        <v>0.23371455514673944</v>
      </c>
      <c r="I80" s="19">
        <v>0.26927140717407383</v>
      </c>
      <c r="J80" s="19"/>
      <c r="K80" s="19"/>
      <c r="L80" s="20">
        <v>2.3810381465401163</v>
      </c>
      <c r="M80" s="20">
        <v>73.133661304928339</v>
      </c>
      <c r="N80" s="20">
        <v>39.687207891100542</v>
      </c>
      <c r="O80" s="20">
        <v>8.3240854509311326</v>
      </c>
      <c r="P80" s="19">
        <v>3236.1465712888557</v>
      </c>
      <c r="Q80" s="19">
        <v>38.445048657500017</v>
      </c>
      <c r="R80" s="19"/>
      <c r="S80" s="19">
        <v>-1.2673132636376221</v>
      </c>
      <c r="T80" s="19">
        <v>0.27550274847901607</v>
      </c>
      <c r="U80" s="19">
        <v>-0.91688441194043657</v>
      </c>
      <c r="V80" s="19">
        <v>-0.4618835973461643</v>
      </c>
      <c r="W80" s="19">
        <v>-0.16404800283003734</v>
      </c>
      <c r="X80" s="19"/>
      <c r="Y80" s="19"/>
      <c r="Z80" s="20">
        <v>6.6003916281176528E-5</v>
      </c>
      <c r="AA80" s="20">
        <v>66.910756956355954</v>
      </c>
      <c r="AB80" s="20">
        <v>24.219081250103166</v>
      </c>
      <c r="AC80" s="20">
        <v>3.6140731040615472</v>
      </c>
      <c r="AD80" s="19">
        <v>4496.5057682011475</v>
      </c>
      <c r="AE80" s="19">
        <v>53.417970799256636</v>
      </c>
      <c r="AF80" s="19"/>
      <c r="AG80" s="19">
        <v>2.7896326039552179</v>
      </c>
      <c r="AH80" s="19">
        <v>0.60351525116299121</v>
      </c>
      <c r="AI80" s="19">
        <v>0.42738843538652749</v>
      </c>
      <c r="AJ80" s="19">
        <v>1.0647123810657158</v>
      </c>
      <c r="AK80" s="19">
        <v>0.6940165363399835</v>
      </c>
      <c r="AL80" s="19"/>
      <c r="AM80" s="19"/>
      <c r="AN80" s="20">
        <v>9.3636498666410688</v>
      </c>
      <c r="AO80" s="20">
        <v>78.617626635849177</v>
      </c>
      <c r="AP80" s="20">
        <v>55.791321236647967</v>
      </c>
      <c r="AQ80" s="20">
        <v>12.051744210102743</v>
      </c>
    </row>
    <row r="81" spans="1:43">
      <c r="A81" s="16">
        <v>2049</v>
      </c>
      <c r="B81" s="19">
        <v>3847.2361981849676</v>
      </c>
      <c r="C81" s="19">
        <v>45.76213238426611</v>
      </c>
      <c r="D81" s="19"/>
      <c r="E81" s="19">
        <v>0.70953187143724439</v>
      </c>
      <c r="F81" s="19">
        <v>0.42163674774052079</v>
      </c>
      <c r="G81" s="19">
        <v>-0.21710154141650267</v>
      </c>
      <c r="H81" s="19">
        <v>0.23618146320504363</v>
      </c>
      <c r="I81" s="19">
        <v>0.26881520190818264</v>
      </c>
      <c r="J81" s="19"/>
      <c r="K81" s="19"/>
      <c r="L81" s="20">
        <v>2.3887264857053854</v>
      </c>
      <c r="M81" s="20">
        <v>73.110325751692372</v>
      </c>
      <c r="N81" s="20">
        <v>39.69818821938587</v>
      </c>
      <c r="O81" s="20">
        <v>8.3253255964474562</v>
      </c>
      <c r="P81" s="19">
        <v>3237.315875917317</v>
      </c>
      <c r="Q81" s="19">
        <v>38.507247814237815</v>
      </c>
      <c r="R81" s="19"/>
      <c r="S81" s="19">
        <v>-1.2758630767119312</v>
      </c>
      <c r="T81" s="19">
        <v>0.27450916531078084</v>
      </c>
      <c r="U81" s="19">
        <v>-0.92768118659203114</v>
      </c>
      <c r="V81" s="19">
        <v>-0.45153131299246035</v>
      </c>
      <c r="W81" s="19">
        <v>-0.17115974243822049</v>
      </c>
      <c r="X81" s="19"/>
      <c r="Y81" s="19"/>
      <c r="Z81" s="20">
        <v>6.0859929174039706E-5</v>
      </c>
      <c r="AA81" s="20">
        <v>66.641358995699889</v>
      </c>
      <c r="AB81" s="20">
        <v>23.598310156678242</v>
      </c>
      <c r="AC81" s="20">
        <v>3.4769092591960753</v>
      </c>
      <c r="AD81" s="19">
        <v>4562.0593348501434</v>
      </c>
      <c r="AE81" s="19">
        <v>54.264815694129112</v>
      </c>
      <c r="AF81" s="19"/>
      <c r="AG81" s="19">
        <v>2.8006061355406615</v>
      </c>
      <c r="AH81" s="19">
        <v>0.61286360594485567</v>
      </c>
      <c r="AI81" s="19">
        <v>0.41609008627667637</v>
      </c>
      <c r="AJ81" s="19">
        <v>1.0700920928024971</v>
      </c>
      <c r="AK81" s="19">
        <v>0.70156035051663235</v>
      </c>
      <c r="AL81" s="19"/>
      <c r="AM81" s="19"/>
      <c r="AN81" s="20">
        <v>9.6364648270445805</v>
      </c>
      <c r="AO81" s="20">
        <v>78.702398398863508</v>
      </c>
      <c r="AP81" s="20">
        <v>56.466483687851664</v>
      </c>
      <c r="AQ81" s="20">
        <v>12.13510314697197</v>
      </c>
    </row>
    <row r="82" spans="1:43">
      <c r="A82" s="16">
        <v>2050</v>
      </c>
      <c r="B82" s="19">
        <v>3873.7284801393598</v>
      </c>
      <c r="C82" s="19">
        <v>46.136961347038337</v>
      </c>
      <c r="D82" s="19"/>
      <c r="E82" s="19">
        <v>0.6743691633897908</v>
      </c>
      <c r="F82" s="19">
        <v>0.42609528405716329</v>
      </c>
      <c r="G82" s="19">
        <v>-0.25918806049365006</v>
      </c>
      <c r="H82" s="19">
        <v>0.23801895633358261</v>
      </c>
      <c r="I82" s="19">
        <v>0.26944298349269502</v>
      </c>
      <c r="J82" s="19"/>
      <c r="K82" s="19"/>
      <c r="L82" s="20">
        <v>2.386861585243194</v>
      </c>
      <c r="M82" s="20">
        <v>73.014484805698729</v>
      </c>
      <c r="N82" s="20">
        <v>39.708377253644528</v>
      </c>
      <c r="O82" s="20">
        <v>8.3292354595121338</v>
      </c>
      <c r="P82" s="19">
        <v>3235.9912798300747</v>
      </c>
      <c r="Q82" s="19">
        <v>38.54137050707854</v>
      </c>
      <c r="R82" s="19"/>
      <c r="S82" s="19">
        <v>-1.3325612289825213</v>
      </c>
      <c r="T82" s="19">
        <v>0.27384244170457178</v>
      </c>
      <c r="U82" s="19">
        <v>-0.98199974920148159</v>
      </c>
      <c r="V82" s="19">
        <v>-0.44661760605861195</v>
      </c>
      <c r="W82" s="19">
        <v>-0.17778631542699941</v>
      </c>
      <c r="X82" s="19"/>
      <c r="Y82" s="19"/>
      <c r="Z82" s="20">
        <v>5.7797439357099024E-5</v>
      </c>
      <c r="AA82" s="20">
        <v>66.353042424182718</v>
      </c>
      <c r="AB82" s="20">
        <v>22.960830087100078</v>
      </c>
      <c r="AC82" s="20">
        <v>3.3749436101034678</v>
      </c>
      <c r="AD82" s="19">
        <v>4626.1531394503399</v>
      </c>
      <c r="AE82" s="19">
        <v>55.098505141646349</v>
      </c>
      <c r="AF82" s="19"/>
      <c r="AG82" s="19">
        <v>2.7771102458303547</v>
      </c>
      <c r="AH82" s="19">
        <v>0.62270565096615671</v>
      </c>
      <c r="AI82" s="19">
        <v>0.37401861438836509</v>
      </c>
      <c r="AJ82" s="19">
        <v>1.0717671378539788</v>
      </c>
      <c r="AK82" s="19">
        <v>0.70861884262185415</v>
      </c>
      <c r="AL82" s="19"/>
      <c r="AM82" s="19"/>
      <c r="AN82" s="20">
        <v>9.9192239851181014</v>
      </c>
      <c r="AO82" s="20">
        <v>78.733798603417711</v>
      </c>
      <c r="AP82" s="20">
        <v>57.106707670555764</v>
      </c>
      <c r="AQ82" s="20">
        <v>12.244180930261436</v>
      </c>
    </row>
    <row r="83" spans="1:43">
      <c r="A83" s="16">
        <v>2051</v>
      </c>
      <c r="B83" s="19">
        <v>3900.3350142598802</v>
      </c>
      <c r="C83" s="19">
        <v>46.515456882800407</v>
      </c>
      <c r="D83" s="19"/>
      <c r="E83" s="19">
        <v>0.66393080309746122</v>
      </c>
      <c r="F83" s="19">
        <v>0.43051835185797016</v>
      </c>
      <c r="G83" s="19">
        <v>-0.27120992875527006</v>
      </c>
      <c r="H83" s="19">
        <v>0.23447888752547355</v>
      </c>
      <c r="I83" s="19">
        <v>0.27014349246928759</v>
      </c>
      <c r="J83" s="19"/>
      <c r="K83" s="19"/>
      <c r="L83" s="20">
        <v>2.385555619082556</v>
      </c>
      <c r="M83" s="20">
        <v>72.955322172386161</v>
      </c>
      <c r="N83" s="20">
        <v>39.742375859702605</v>
      </c>
      <c r="O83" s="20">
        <v>8.3341804334647058</v>
      </c>
      <c r="P83" s="19">
        <v>3236.0932767973331</v>
      </c>
      <c r="Q83" s="19">
        <v>38.59369944767441</v>
      </c>
      <c r="R83" s="19"/>
      <c r="S83" s="19">
        <v>-1.3546508383996541</v>
      </c>
      <c r="T83" s="19">
        <v>0.27344232387400585</v>
      </c>
      <c r="U83" s="19">
        <v>-0.97856354095059306</v>
      </c>
      <c r="V83" s="19">
        <v>-0.46316824588717892</v>
      </c>
      <c r="W83" s="19">
        <v>-0.18636137543588802</v>
      </c>
      <c r="X83" s="19"/>
      <c r="Y83" s="19"/>
      <c r="Z83" s="20">
        <v>5.3202313655364996E-5</v>
      </c>
      <c r="AA83" s="20">
        <v>66.118599127909917</v>
      </c>
      <c r="AB83" s="20">
        <v>22.40402975110683</v>
      </c>
      <c r="AC83" s="20">
        <v>3.2633532627788604</v>
      </c>
      <c r="AD83" s="19">
        <v>4692.2356505287162</v>
      </c>
      <c r="AE83" s="19">
        <v>55.959676358089538</v>
      </c>
      <c r="AF83" s="19"/>
      <c r="AG83" s="19">
        <v>2.7962468075858684</v>
      </c>
      <c r="AH83" s="19">
        <v>0.63244235704104168</v>
      </c>
      <c r="AI83" s="19">
        <v>0.35061009429623635</v>
      </c>
      <c r="AJ83" s="19">
        <v>1.0962761724510377</v>
      </c>
      <c r="AK83" s="19">
        <v>0.71691818379755312</v>
      </c>
      <c r="AL83" s="19"/>
      <c r="AM83" s="19"/>
      <c r="AN83" s="20">
        <v>10.20344160508373</v>
      </c>
      <c r="AO83" s="20">
        <v>78.761124721936127</v>
      </c>
      <c r="AP83" s="20">
        <v>57.791748233894559</v>
      </c>
      <c r="AQ83" s="20">
        <v>12.345825163228774</v>
      </c>
    </row>
    <row r="84" spans="1:43">
      <c r="A84" s="16">
        <v>2052</v>
      </c>
      <c r="B84" s="19">
        <v>3927.4231679257305</v>
      </c>
      <c r="C84" s="19">
        <v>46.901549219534957</v>
      </c>
      <c r="D84" s="19"/>
      <c r="E84" s="19">
        <v>0.64775099834963001</v>
      </c>
      <c r="F84" s="19">
        <v>0.43492907584388601</v>
      </c>
      <c r="G84" s="19">
        <v>-0.29848259246787395</v>
      </c>
      <c r="H84" s="19">
        <v>0.24152893648401763</v>
      </c>
      <c r="I84" s="19">
        <v>0.26977557848960032</v>
      </c>
      <c r="J84" s="19"/>
      <c r="K84" s="19"/>
      <c r="L84" s="20">
        <v>2.3863429032405108</v>
      </c>
      <c r="M84" s="20">
        <v>72.89509115685847</v>
      </c>
      <c r="N84" s="20">
        <v>39.74988646351013</v>
      </c>
      <c r="O84" s="20">
        <v>8.3331471983733163</v>
      </c>
      <c r="P84" s="19">
        <v>3236.9039648693624</v>
      </c>
      <c r="Q84" s="19">
        <v>38.655322876095831</v>
      </c>
      <c r="R84" s="19"/>
      <c r="S84" s="19">
        <v>-1.3758582722741957</v>
      </c>
      <c r="T84" s="19">
        <v>0.27274811577649249</v>
      </c>
      <c r="U84" s="19">
        <v>-1.0034553455412805</v>
      </c>
      <c r="V84" s="19">
        <v>-0.45248234800191861</v>
      </c>
      <c r="W84" s="19">
        <v>-0.19266869450748911</v>
      </c>
      <c r="X84" s="19"/>
      <c r="Y84" s="19"/>
      <c r="Z84" s="20">
        <v>5.0456878311555545E-5</v>
      </c>
      <c r="AA84" s="20">
        <v>65.87882764627922</v>
      </c>
      <c r="AB84" s="20">
        <v>21.768386753795269</v>
      </c>
      <c r="AC84" s="20">
        <v>3.1784529942860531</v>
      </c>
      <c r="AD84" s="19">
        <v>4758.0452433573892</v>
      </c>
      <c r="AE84" s="19">
        <v>56.820893402215845</v>
      </c>
      <c r="AF84" s="19"/>
      <c r="AG84" s="19">
        <v>2.7800239162282248</v>
      </c>
      <c r="AH84" s="19">
        <v>0.64272052455639916</v>
      </c>
      <c r="AI84" s="19">
        <v>0.33171596553547039</v>
      </c>
      <c r="AJ84" s="19">
        <v>1.0817756003116132</v>
      </c>
      <c r="AK84" s="19">
        <v>0.72381182582474202</v>
      </c>
      <c r="AL84" s="19"/>
      <c r="AM84" s="19"/>
      <c r="AN84" s="20">
        <v>10.470766857780848</v>
      </c>
      <c r="AO84" s="20">
        <v>78.778091551007819</v>
      </c>
      <c r="AP84" s="20">
        <v>58.491711571484025</v>
      </c>
      <c r="AQ84" s="20">
        <v>12.440987162676866</v>
      </c>
    </row>
    <row r="85" spans="1:43">
      <c r="A85" s="16">
        <v>2053</v>
      </c>
      <c r="B85" s="19">
        <v>3952.6714978658006</v>
      </c>
      <c r="C85" s="19">
        <v>47.26690739993424</v>
      </c>
      <c r="D85" s="19"/>
      <c r="E85" s="19">
        <v>0.62464462810084542</v>
      </c>
      <c r="F85" s="19">
        <v>0.43966218424187897</v>
      </c>
      <c r="G85" s="19">
        <v>-0.32355394999621701</v>
      </c>
      <c r="H85" s="19">
        <v>0.23978080691476844</v>
      </c>
      <c r="I85" s="19">
        <v>0.26875558694041501</v>
      </c>
      <c r="J85" s="19"/>
      <c r="K85" s="19"/>
      <c r="L85" s="20">
        <v>2.3863843159859552</v>
      </c>
      <c r="M85" s="20">
        <v>72.823319523653097</v>
      </c>
      <c r="N85" s="20">
        <v>39.764327152049631</v>
      </c>
      <c r="O85" s="20">
        <v>8.3310676499185661</v>
      </c>
      <c r="P85" s="19">
        <v>3234.9388561317551</v>
      </c>
      <c r="Q85" s="19">
        <v>38.684104014155601</v>
      </c>
      <c r="R85" s="19"/>
      <c r="S85" s="19">
        <v>-1.4206802025319587</v>
      </c>
      <c r="T85" s="19">
        <v>0.27278305172227352</v>
      </c>
      <c r="U85" s="19">
        <v>-1.0322646280333767</v>
      </c>
      <c r="V85" s="19">
        <v>-0.46339955325185911</v>
      </c>
      <c r="W85" s="19">
        <v>-0.19779907296899638</v>
      </c>
      <c r="X85" s="19"/>
      <c r="Y85" s="19"/>
      <c r="Z85" s="20">
        <v>4.7201414945874384E-5</v>
      </c>
      <c r="AA85" s="20">
        <v>65.635831082590641</v>
      </c>
      <c r="AB85" s="20">
        <v>21.198854920006511</v>
      </c>
      <c r="AC85" s="20">
        <v>3.0718805788070873</v>
      </c>
      <c r="AD85" s="19">
        <v>4823.9227257648181</v>
      </c>
      <c r="AE85" s="19">
        <v>57.685519504030729</v>
      </c>
      <c r="AF85" s="19"/>
      <c r="AG85" s="19">
        <v>2.8081921017706244</v>
      </c>
      <c r="AH85" s="19">
        <v>0.65256629680309308</v>
      </c>
      <c r="AI85" s="19">
        <v>0.30250537130763727</v>
      </c>
      <c r="AJ85" s="19">
        <v>1.1225295728759888</v>
      </c>
      <c r="AK85" s="19">
        <v>0.73059086078390545</v>
      </c>
      <c r="AL85" s="19"/>
      <c r="AM85" s="19"/>
      <c r="AN85" s="20">
        <v>10.747953079664018</v>
      </c>
      <c r="AO85" s="20">
        <v>78.761934591139166</v>
      </c>
      <c r="AP85" s="20">
        <v>59.144996954227331</v>
      </c>
      <c r="AQ85" s="20">
        <v>12.527252090026439</v>
      </c>
    </row>
    <row r="86" spans="1:43">
      <c r="A86" s="16">
        <v>2054</v>
      </c>
      <c r="B86" s="19">
        <v>3979.1410541855066</v>
      </c>
      <c r="C86" s="19">
        <v>47.647365168789584</v>
      </c>
      <c r="D86" s="19"/>
      <c r="E86" s="19">
        <v>0.6300206943255664</v>
      </c>
      <c r="F86" s="19">
        <v>0.44441418899290847</v>
      </c>
      <c r="G86" s="19">
        <v>-0.31725766381491438</v>
      </c>
      <c r="H86" s="19">
        <v>0.23432656485748393</v>
      </c>
      <c r="I86" s="19">
        <v>0.26853760429008844</v>
      </c>
      <c r="J86" s="19"/>
      <c r="K86" s="19"/>
      <c r="L86" s="20">
        <v>2.3806982105164769</v>
      </c>
      <c r="M86" s="20">
        <v>72.782364523972447</v>
      </c>
      <c r="N86" s="20">
        <v>39.781571917006659</v>
      </c>
      <c r="O86" s="20">
        <v>8.3339409020085089</v>
      </c>
      <c r="P86" s="19">
        <v>3232.3623464416046</v>
      </c>
      <c r="Q86" s="19">
        <v>38.70522481648338</v>
      </c>
      <c r="R86" s="19"/>
      <c r="S86" s="19">
        <v>-1.4166083451901055</v>
      </c>
      <c r="T86" s="19">
        <v>0.27249131443087832</v>
      </c>
      <c r="U86" s="19">
        <v>-1.0261788250072876</v>
      </c>
      <c r="V86" s="19">
        <v>-0.461985445152787</v>
      </c>
      <c r="W86" s="19">
        <v>-0.20093538946090911</v>
      </c>
      <c r="X86" s="19"/>
      <c r="Y86" s="19"/>
      <c r="Z86" s="20">
        <v>4.6962987697241075E-5</v>
      </c>
      <c r="AA86" s="20">
        <v>65.461986001225242</v>
      </c>
      <c r="AB86" s="20">
        <v>20.522318709162292</v>
      </c>
      <c r="AC86" s="20">
        <v>2.9553809829114299</v>
      </c>
      <c r="AD86" s="19">
        <v>4890.1148414268373</v>
      </c>
      <c r="AE86" s="19">
        <v>58.555624038936024</v>
      </c>
      <c r="AF86" s="19"/>
      <c r="AG86" s="19">
        <v>2.8334807004505382</v>
      </c>
      <c r="AH86" s="19">
        <v>0.66223010475928312</v>
      </c>
      <c r="AI86" s="19">
        <v>0.31837656258520247</v>
      </c>
      <c r="AJ86" s="19">
        <v>1.115379149621015</v>
      </c>
      <c r="AK86" s="19">
        <v>0.73749488348503811</v>
      </c>
      <c r="AL86" s="19"/>
      <c r="AM86" s="19"/>
      <c r="AN86" s="20">
        <v>11.060937183618178</v>
      </c>
      <c r="AO86" s="20">
        <v>78.761493082756886</v>
      </c>
      <c r="AP86" s="20">
        <v>59.834185262474278</v>
      </c>
      <c r="AQ86" s="20">
        <v>12.625152776628193</v>
      </c>
    </row>
    <row r="87" spans="1:43">
      <c r="A87" s="16">
        <v>2055</v>
      </c>
      <c r="B87" s="19">
        <v>4004.6971109114393</v>
      </c>
      <c r="C87" s="19">
        <v>48.016454054327298</v>
      </c>
      <c r="D87" s="19"/>
      <c r="E87" s="19">
        <v>0.6145122366310598</v>
      </c>
      <c r="F87" s="19">
        <v>0.44883129005845485</v>
      </c>
      <c r="G87" s="19">
        <v>-0.3413420991129078</v>
      </c>
      <c r="H87" s="19">
        <v>0.23725672530417641</v>
      </c>
      <c r="I87" s="19">
        <v>0.2697663203813363</v>
      </c>
      <c r="J87" s="19"/>
      <c r="K87" s="19"/>
      <c r="L87" s="20">
        <v>2.3720481971102227</v>
      </c>
      <c r="M87" s="20">
        <v>72.765363676653777</v>
      </c>
      <c r="N87" s="20">
        <v>39.791902024518372</v>
      </c>
      <c r="O87" s="20">
        <v>8.3261210421369256</v>
      </c>
      <c r="P87" s="19">
        <v>3231.9220328158294</v>
      </c>
      <c r="Q87" s="19">
        <v>38.750854683377128</v>
      </c>
      <c r="R87" s="19"/>
      <c r="S87" s="19">
        <v>-1.4544030733836331</v>
      </c>
      <c r="T87" s="19">
        <v>0.27204392497680657</v>
      </c>
      <c r="U87" s="19">
        <v>-1.0602540891303143</v>
      </c>
      <c r="V87" s="19">
        <v>-0.45932636321132392</v>
      </c>
      <c r="W87" s="19">
        <v>-0.20686654601880147</v>
      </c>
      <c r="X87" s="19"/>
      <c r="Y87" s="19"/>
      <c r="Z87" s="20">
        <v>4.2426472155554512E-5</v>
      </c>
      <c r="AA87" s="20">
        <v>65.296683091961768</v>
      </c>
      <c r="AB87" s="20">
        <v>19.899388253154569</v>
      </c>
      <c r="AC87" s="20">
        <v>2.8715372166187718</v>
      </c>
      <c r="AD87" s="19">
        <v>4958.6306276840478</v>
      </c>
      <c r="AE87" s="19">
        <v>59.454149243357485</v>
      </c>
      <c r="AF87" s="19"/>
      <c r="AG87" s="19">
        <v>2.8294992496866325</v>
      </c>
      <c r="AH87" s="19">
        <v>0.67263844560069763</v>
      </c>
      <c r="AI87" s="19">
        <v>0.2840554524203231</v>
      </c>
      <c r="AJ87" s="19">
        <v>1.1283685695179475</v>
      </c>
      <c r="AK87" s="19">
        <v>0.74443678214766451</v>
      </c>
      <c r="AL87" s="19"/>
      <c r="AM87" s="19"/>
      <c r="AN87" s="20">
        <v>11.363894479388339</v>
      </c>
      <c r="AO87" s="20">
        <v>78.784277809543539</v>
      </c>
      <c r="AP87" s="20">
        <v>60.455691648220018</v>
      </c>
      <c r="AQ87" s="20">
        <v>12.698669158894189</v>
      </c>
    </row>
    <row r="88" spans="1:43">
      <c r="A88" s="16">
        <v>2056</v>
      </c>
      <c r="B88" s="19">
        <v>4031.4924781904319</v>
      </c>
      <c r="C88" s="19">
        <v>48.399127915963547</v>
      </c>
      <c r="D88" s="19"/>
      <c r="E88" s="19">
        <v>0.64857592591794955</v>
      </c>
      <c r="F88" s="19">
        <v>0.45351299648610616</v>
      </c>
      <c r="G88" s="19">
        <v>-0.31450111420066607</v>
      </c>
      <c r="H88" s="19">
        <v>0.2399915476160015</v>
      </c>
      <c r="I88" s="19">
        <v>0.26957249601650801</v>
      </c>
      <c r="J88" s="19"/>
      <c r="K88" s="19"/>
      <c r="L88" s="20">
        <v>2.3930349730369347</v>
      </c>
      <c r="M88" s="20">
        <v>72.770875841643104</v>
      </c>
      <c r="N88" s="20">
        <v>39.802551499123261</v>
      </c>
      <c r="O88" s="20">
        <v>8.3340368358217045</v>
      </c>
      <c r="P88" s="19">
        <v>3229.7053925980949</v>
      </c>
      <c r="Q88" s="19">
        <v>38.773462997355175</v>
      </c>
      <c r="R88" s="19"/>
      <c r="S88" s="19">
        <v>-1.4241359413958259</v>
      </c>
      <c r="T88" s="19">
        <v>0.27145579857476915</v>
      </c>
      <c r="U88" s="19">
        <v>-1.0283298495328115</v>
      </c>
      <c r="V88" s="19">
        <v>-0.4528044015817223</v>
      </c>
      <c r="W88" s="19">
        <v>-0.2144574888560612</v>
      </c>
      <c r="X88" s="19"/>
      <c r="Y88" s="19"/>
      <c r="Z88" s="20">
        <v>4.194657939796121E-5</v>
      </c>
      <c r="AA88" s="20">
        <v>65.128491999596477</v>
      </c>
      <c r="AB88" s="20">
        <v>19.331487042719782</v>
      </c>
      <c r="AC88" s="20">
        <v>2.799681966304715</v>
      </c>
      <c r="AD88" s="19">
        <v>5032.5924018648366</v>
      </c>
      <c r="AE88" s="19">
        <v>60.417595896419023</v>
      </c>
      <c r="AF88" s="19"/>
      <c r="AG88" s="19">
        <v>2.8894308579596979</v>
      </c>
      <c r="AH88" s="19">
        <v>0.6828962160132348</v>
      </c>
      <c r="AI88" s="19">
        <v>0.31115804142325515</v>
      </c>
      <c r="AJ88" s="19">
        <v>1.1486024432625364</v>
      </c>
      <c r="AK88" s="19">
        <v>0.7467741572606712</v>
      </c>
      <c r="AL88" s="19"/>
      <c r="AM88" s="19"/>
      <c r="AN88" s="20">
        <v>11.644872565370235</v>
      </c>
      <c r="AO88" s="20">
        <v>78.864145990618823</v>
      </c>
      <c r="AP88" s="20">
        <v>61.05672584728174</v>
      </c>
      <c r="AQ88" s="20">
        <v>12.770922902496228</v>
      </c>
    </row>
    <row r="89" spans="1:43">
      <c r="A89" s="16">
        <v>2057</v>
      </c>
      <c r="B89" s="19">
        <v>4058.0740908521507</v>
      </c>
      <c r="C89" s="19">
        <v>48.776863635843142</v>
      </c>
      <c r="D89" s="19"/>
      <c r="E89" s="19">
        <v>0.64589154973659901</v>
      </c>
      <c r="F89" s="19">
        <v>0.45807499701036136</v>
      </c>
      <c r="G89" s="19">
        <v>-0.31822949635052056</v>
      </c>
      <c r="H89" s="19">
        <v>0.23641367274728964</v>
      </c>
      <c r="I89" s="19">
        <v>0.26963237632946857</v>
      </c>
      <c r="J89" s="19"/>
      <c r="K89" s="19"/>
      <c r="L89" s="20">
        <v>2.3962254643561809</v>
      </c>
      <c r="M89" s="20">
        <v>72.783298905517142</v>
      </c>
      <c r="N89" s="20">
        <v>39.807818271511067</v>
      </c>
      <c r="O89" s="20">
        <v>8.3205503820748596</v>
      </c>
      <c r="P89" s="19">
        <v>3228.437753398312</v>
      </c>
      <c r="Q89" s="19">
        <v>38.804877517958182</v>
      </c>
      <c r="R89" s="19"/>
      <c r="S89" s="19">
        <v>-1.4612222167408557</v>
      </c>
      <c r="T89" s="19">
        <v>0.27098464222363028</v>
      </c>
      <c r="U89" s="19">
        <v>-1.0450862308427342</v>
      </c>
      <c r="V89" s="19">
        <v>-0.467967096983542</v>
      </c>
      <c r="W89" s="19">
        <v>-0.21915353113820968</v>
      </c>
      <c r="X89" s="19"/>
      <c r="Y89" s="19"/>
      <c r="Z89" s="20">
        <v>3.8448202811203204E-5</v>
      </c>
      <c r="AA89" s="20">
        <v>64.977026535560896</v>
      </c>
      <c r="AB89" s="20">
        <v>18.690175479851902</v>
      </c>
      <c r="AC89" s="20">
        <v>2.7282733288649883</v>
      </c>
      <c r="AD89" s="19">
        <v>5102.4405418074639</v>
      </c>
      <c r="AE89" s="19">
        <v>61.329842912128285</v>
      </c>
      <c r="AF89" s="19"/>
      <c r="AG89" s="19">
        <v>2.9104863803206911</v>
      </c>
      <c r="AH89" s="19">
        <v>0.69398750797255571</v>
      </c>
      <c r="AI89" s="19">
        <v>0.31715777593835692</v>
      </c>
      <c r="AJ89" s="19">
        <v>1.1491966173614172</v>
      </c>
      <c r="AK89" s="19">
        <v>0.75014447904836157</v>
      </c>
      <c r="AL89" s="19"/>
      <c r="AM89" s="19"/>
      <c r="AN89" s="20">
        <v>11.917735406308195</v>
      </c>
      <c r="AO89" s="20">
        <v>78.922447275255166</v>
      </c>
      <c r="AP89" s="20">
        <v>61.720908021905032</v>
      </c>
      <c r="AQ89" s="20">
        <v>12.882977247091388</v>
      </c>
    </row>
    <row r="90" spans="1:43">
      <c r="A90" s="16">
        <v>2058</v>
      </c>
      <c r="B90" s="19">
        <v>4085.2433703993729</v>
      </c>
      <c r="C90" s="19">
        <v>49.158499586652461</v>
      </c>
      <c r="D90" s="19"/>
      <c r="E90" s="19">
        <v>0.65684776624840946</v>
      </c>
      <c r="F90" s="19">
        <v>0.46250301789036363</v>
      </c>
      <c r="G90" s="19">
        <v>-0.31351844667174644</v>
      </c>
      <c r="H90" s="19">
        <v>0.2384772401104347</v>
      </c>
      <c r="I90" s="19">
        <v>0.26938595491935757</v>
      </c>
      <c r="J90" s="19"/>
      <c r="K90" s="19"/>
      <c r="L90" s="20">
        <v>2.3828041187415159</v>
      </c>
      <c r="M90" s="20">
        <v>72.77358181110047</v>
      </c>
      <c r="N90" s="20">
        <v>39.781521540035428</v>
      </c>
      <c r="O90" s="20">
        <v>8.336376284583821</v>
      </c>
      <c r="P90" s="19">
        <v>3226.3708158169757</v>
      </c>
      <c r="Q90" s="19">
        <v>38.823525071952155</v>
      </c>
      <c r="R90" s="19"/>
      <c r="S90" s="19">
        <v>-1.4439200331502626</v>
      </c>
      <c r="T90" s="19">
        <v>0.27099318182575494</v>
      </c>
      <c r="U90" s="19">
        <v>-1.0323836058272426</v>
      </c>
      <c r="V90" s="19">
        <v>-0.45721506808379692</v>
      </c>
      <c r="W90" s="19">
        <v>-0.22531454106497789</v>
      </c>
      <c r="X90" s="19"/>
      <c r="Y90" s="19"/>
      <c r="Z90" s="20">
        <v>3.6386191477877364E-5</v>
      </c>
      <c r="AA90" s="20">
        <v>64.80519040322794</v>
      </c>
      <c r="AB90" s="20">
        <v>18.027193668002973</v>
      </c>
      <c r="AC90" s="20">
        <v>2.6284548292260661</v>
      </c>
      <c r="AD90" s="19">
        <v>5175.7067363080587</v>
      </c>
      <c r="AE90" s="19">
        <v>62.280249764547321</v>
      </c>
      <c r="AF90" s="19"/>
      <c r="AG90" s="19">
        <v>2.9352483040138528</v>
      </c>
      <c r="AH90" s="19">
        <v>0.70471568959317377</v>
      </c>
      <c r="AI90" s="19">
        <v>0.3137012063935572</v>
      </c>
      <c r="AJ90" s="19">
        <v>1.1575004666315363</v>
      </c>
      <c r="AK90" s="19">
        <v>0.75933094139558577</v>
      </c>
      <c r="AL90" s="19"/>
      <c r="AM90" s="19"/>
      <c r="AN90" s="20">
        <v>12.20703386470786</v>
      </c>
      <c r="AO90" s="20">
        <v>78.98134729705923</v>
      </c>
      <c r="AP90" s="20">
        <v>62.451955969079123</v>
      </c>
      <c r="AQ90" s="20">
        <v>12.982240702871326</v>
      </c>
    </row>
    <row r="91" spans="1:43">
      <c r="A91" s="16">
        <v>2059</v>
      </c>
      <c r="B91" s="19">
        <v>4114.5628399162233</v>
      </c>
      <c r="C91" s="19">
        <v>49.561999312396921</v>
      </c>
      <c r="D91" s="19"/>
      <c r="E91" s="19">
        <v>0.68887733557979447</v>
      </c>
      <c r="F91" s="19">
        <v>0.46692133708479211</v>
      </c>
      <c r="G91" s="19">
        <v>-0.28466075553176329</v>
      </c>
      <c r="H91" s="19">
        <v>0.23703375688586448</v>
      </c>
      <c r="I91" s="19">
        <v>0.26958299714090117</v>
      </c>
      <c r="J91" s="19"/>
      <c r="K91" s="19"/>
      <c r="L91" s="20">
        <v>2.3871487145997428</v>
      </c>
      <c r="M91" s="20">
        <v>72.788511491928773</v>
      </c>
      <c r="N91" s="20">
        <v>39.797516641150587</v>
      </c>
      <c r="O91" s="20">
        <v>8.341411634100627</v>
      </c>
      <c r="P91" s="19">
        <v>3226.6459711517246</v>
      </c>
      <c r="Q91" s="19">
        <v>38.866589629440718</v>
      </c>
      <c r="R91" s="19"/>
      <c r="S91" s="19">
        <v>-1.4354440936237027</v>
      </c>
      <c r="T91" s="19">
        <v>0.27098276012715544</v>
      </c>
      <c r="U91" s="19">
        <v>-1.0111100260735393</v>
      </c>
      <c r="V91" s="19">
        <v>-0.4632963282385183</v>
      </c>
      <c r="W91" s="19">
        <v>-0.23202049943880068</v>
      </c>
      <c r="X91" s="19"/>
      <c r="Y91" s="19"/>
      <c r="Z91" s="20">
        <v>3.6876928152596024E-5</v>
      </c>
      <c r="AA91" s="20">
        <v>64.662917375584811</v>
      </c>
      <c r="AB91" s="20">
        <v>17.421613473624465</v>
      </c>
      <c r="AC91" s="20">
        <v>2.5280566188347886</v>
      </c>
      <c r="AD91" s="19">
        <v>5255.5117629240804</v>
      </c>
      <c r="AE91" s="19">
        <v>63.305308611021395</v>
      </c>
      <c r="AF91" s="19"/>
      <c r="AG91" s="19">
        <v>2.9913390357775169</v>
      </c>
      <c r="AH91" s="19">
        <v>0.71439705641965801</v>
      </c>
      <c r="AI91" s="19">
        <v>0.34013353502959665</v>
      </c>
      <c r="AJ91" s="19">
        <v>1.174425065326467</v>
      </c>
      <c r="AK91" s="19">
        <v>0.76238337900179531</v>
      </c>
      <c r="AL91" s="19"/>
      <c r="AM91" s="19"/>
      <c r="AN91" s="20">
        <v>12.478197491281028</v>
      </c>
      <c r="AO91" s="20">
        <v>79.057013071154387</v>
      </c>
      <c r="AP91" s="20">
        <v>63.066384924332709</v>
      </c>
      <c r="AQ91" s="20">
        <v>13.029173772968553</v>
      </c>
    </row>
    <row r="92" spans="1:43">
      <c r="A92" s="16">
        <v>2060</v>
      </c>
      <c r="B92" s="19">
        <v>4145.2714607772105</v>
      </c>
      <c r="C92" s="19">
        <v>49.977532209310887</v>
      </c>
      <c r="D92" s="19"/>
      <c r="E92" s="19">
        <v>0.69376827594285095</v>
      </c>
      <c r="F92" s="19">
        <v>0.47117384475047513</v>
      </c>
      <c r="G92" s="19">
        <v>-0.28707295457855481</v>
      </c>
      <c r="H92" s="19">
        <v>0.24270025251452987</v>
      </c>
      <c r="I92" s="19">
        <v>0.26696713325640076</v>
      </c>
      <c r="J92" s="19"/>
      <c r="K92" s="19"/>
      <c r="L92" s="20">
        <v>2.3966067695293654</v>
      </c>
      <c r="M92" s="20">
        <v>72.824904676303319</v>
      </c>
      <c r="N92" s="20">
        <v>39.792035554129441</v>
      </c>
      <c r="O92" s="20">
        <v>8.3299858467185572</v>
      </c>
      <c r="P92" s="19">
        <v>3227.2852648277467</v>
      </c>
      <c r="Q92" s="19">
        <v>38.909816835330254</v>
      </c>
      <c r="R92" s="19"/>
      <c r="S92" s="19">
        <v>-1.4448997364638019</v>
      </c>
      <c r="T92" s="19">
        <v>0.27136108411800497</v>
      </c>
      <c r="U92" s="19">
        <v>-1.0087449741137113</v>
      </c>
      <c r="V92" s="19">
        <v>-0.46795049185934112</v>
      </c>
      <c r="W92" s="19">
        <v>-0.23956535460875442</v>
      </c>
      <c r="X92" s="19"/>
      <c r="Y92" s="19"/>
      <c r="Z92" s="20">
        <v>3.3470622321329915E-5</v>
      </c>
      <c r="AA92" s="20">
        <v>64.564215994839429</v>
      </c>
      <c r="AB92" s="20">
        <v>16.832926467124651</v>
      </c>
      <c r="AC92" s="20">
        <v>2.4329580715908525</v>
      </c>
      <c r="AD92" s="19">
        <v>5330.1498317875867</v>
      </c>
      <c r="AE92" s="19">
        <v>64.263037395546391</v>
      </c>
      <c r="AF92" s="19"/>
      <c r="AG92" s="19">
        <v>3.033387423394009</v>
      </c>
      <c r="AH92" s="19">
        <v>0.72431843614780933</v>
      </c>
      <c r="AI92" s="19">
        <v>0.33829994388875295</v>
      </c>
      <c r="AJ92" s="19">
        <v>1.2034081667936023</v>
      </c>
      <c r="AK92" s="19">
        <v>0.76736087656384477</v>
      </c>
      <c r="AL92" s="19"/>
      <c r="AM92" s="19"/>
      <c r="AN92" s="20">
        <v>12.76115318075693</v>
      </c>
      <c r="AO92" s="20">
        <v>79.125785209513282</v>
      </c>
      <c r="AP92" s="20">
        <v>63.771548502106711</v>
      </c>
      <c r="AQ92" s="20">
        <v>13.123616054715797</v>
      </c>
    </row>
    <row r="93" spans="1:43">
      <c r="A93" s="16">
        <v>2061</v>
      </c>
      <c r="B93" s="19">
        <v>4177.1735104292984</v>
      </c>
      <c r="C93" s="19">
        <v>50.402388016256694</v>
      </c>
      <c r="D93" s="19"/>
      <c r="E93" s="19">
        <v>0.73954782673527231</v>
      </c>
      <c r="F93" s="19">
        <v>0.4755333236204296</v>
      </c>
      <c r="G93" s="19">
        <v>-0.24522066536207604</v>
      </c>
      <c r="H93" s="19">
        <v>0.24091607901780665</v>
      </c>
      <c r="I93" s="19">
        <v>0.26831908945911209</v>
      </c>
      <c r="J93" s="19"/>
      <c r="K93" s="19"/>
      <c r="L93" s="20">
        <v>2.3971370617895476</v>
      </c>
      <c r="M93" s="20">
        <v>72.933840042387104</v>
      </c>
      <c r="N93" s="20">
        <v>39.777040073410674</v>
      </c>
      <c r="O93" s="20">
        <v>8.3313584907361538</v>
      </c>
      <c r="P93" s="19">
        <v>3230.8596893791246</v>
      </c>
      <c r="Q93" s="19">
        <v>38.984026706957039</v>
      </c>
      <c r="R93" s="19"/>
      <c r="S93" s="19">
        <v>-1.3980918048151978</v>
      </c>
      <c r="T93" s="19">
        <v>0.27079568150104139</v>
      </c>
      <c r="U93" s="19">
        <v>-0.96156620950750793</v>
      </c>
      <c r="V93" s="19">
        <v>-0.46391735448225224</v>
      </c>
      <c r="W93" s="19">
        <v>-0.24340392232647901</v>
      </c>
      <c r="X93" s="19"/>
      <c r="Y93" s="19"/>
      <c r="Z93" s="20">
        <v>3.2447219395526096E-5</v>
      </c>
      <c r="AA93" s="20">
        <v>64.566323403218306</v>
      </c>
      <c r="AB93" s="20">
        <v>16.221676113871609</v>
      </c>
      <c r="AC93" s="20">
        <v>2.3567073072586875</v>
      </c>
      <c r="AD93" s="19">
        <v>5414.4921331316873</v>
      </c>
      <c r="AE93" s="19">
        <v>65.332055928178534</v>
      </c>
      <c r="AF93" s="19"/>
      <c r="AG93" s="19">
        <v>3.0928804753229175</v>
      </c>
      <c r="AH93" s="19">
        <v>0.73500629170941889</v>
      </c>
      <c r="AI93" s="19">
        <v>0.38053087825960652</v>
      </c>
      <c r="AJ93" s="19">
        <v>1.202845641850715</v>
      </c>
      <c r="AK93" s="19">
        <v>0.77449766350317761</v>
      </c>
      <c r="AL93" s="19"/>
      <c r="AM93" s="19"/>
      <c r="AN93" s="20">
        <v>13.000108999456463</v>
      </c>
      <c r="AO93" s="20">
        <v>79.263280294432676</v>
      </c>
      <c r="AP93" s="20">
        <v>64.440104215543684</v>
      </c>
      <c r="AQ93" s="20">
        <v>13.195565806423033</v>
      </c>
    </row>
    <row r="94" spans="1:43">
      <c r="A94" s="16">
        <v>2062</v>
      </c>
      <c r="B94" s="19">
        <v>4211.6216668485522</v>
      </c>
      <c r="C94" s="19">
        <v>50.852774114054142</v>
      </c>
      <c r="D94" s="19"/>
      <c r="E94" s="19">
        <v>0.76359918604316757</v>
      </c>
      <c r="F94" s="19">
        <v>0.48006494378427528</v>
      </c>
      <c r="G94" s="19">
        <v>-0.22340914718709201</v>
      </c>
      <c r="H94" s="19">
        <v>0.23775772233645909</v>
      </c>
      <c r="I94" s="19">
        <v>0.26918566710952518</v>
      </c>
      <c r="J94" s="19"/>
      <c r="K94" s="19"/>
      <c r="L94" s="20">
        <v>2.395027852633195</v>
      </c>
      <c r="M94" s="20">
        <v>73.090685966261177</v>
      </c>
      <c r="N94" s="20">
        <v>39.800494783902735</v>
      </c>
      <c r="O94" s="20">
        <v>8.3343131916888211</v>
      </c>
      <c r="P94" s="19">
        <v>3232.5744230767395</v>
      </c>
      <c r="Q94" s="19">
        <v>39.031373173316311</v>
      </c>
      <c r="R94" s="19"/>
      <c r="S94" s="19">
        <v>-1.4028193071274784</v>
      </c>
      <c r="T94" s="19">
        <v>0.27046466493049898</v>
      </c>
      <c r="U94" s="19">
        <v>-0.94823710948127315</v>
      </c>
      <c r="V94" s="19">
        <v>-0.47591336505461179</v>
      </c>
      <c r="W94" s="19">
        <v>-0.24913349752209224</v>
      </c>
      <c r="X94" s="19"/>
      <c r="Y94" s="19"/>
      <c r="Z94" s="20">
        <v>3.0537837646527068E-5</v>
      </c>
      <c r="AA94" s="20">
        <v>64.612945148579882</v>
      </c>
      <c r="AB94" s="20">
        <v>15.639575074690889</v>
      </c>
      <c r="AC94" s="20">
        <v>2.2720826103112315</v>
      </c>
      <c r="AD94" s="19">
        <v>5501.5624915569642</v>
      </c>
      <c r="AE94" s="19">
        <v>66.428026254039978</v>
      </c>
      <c r="AF94" s="19"/>
      <c r="AG94" s="19">
        <v>3.1634790662616599</v>
      </c>
      <c r="AH94" s="19">
        <v>0.74545948250147653</v>
      </c>
      <c r="AI94" s="19">
        <v>0.41227574082547297</v>
      </c>
      <c r="AJ94" s="19">
        <v>1.2228608602552207</v>
      </c>
      <c r="AK94" s="19">
        <v>0.78288298267948975</v>
      </c>
      <c r="AL94" s="19"/>
      <c r="AM94" s="19"/>
      <c r="AN94" s="20">
        <v>13.279390216162147</v>
      </c>
      <c r="AO94" s="20">
        <v>79.437751477673388</v>
      </c>
      <c r="AP94" s="20">
        <v>65.132166300727334</v>
      </c>
      <c r="AQ94" s="20">
        <v>13.288679411972765</v>
      </c>
    </row>
    <row r="95" spans="1:43">
      <c r="A95" s="16">
        <v>2063</v>
      </c>
      <c r="B95" s="19">
        <v>4247.9702677275</v>
      </c>
      <c r="C95" s="19">
        <v>51.320971767559556</v>
      </c>
      <c r="D95" s="19"/>
      <c r="E95" s="19">
        <v>0.81744160662818266</v>
      </c>
      <c r="F95" s="19">
        <v>0.48452264144752688</v>
      </c>
      <c r="G95" s="19">
        <v>-0.17603393466152284</v>
      </c>
      <c r="H95" s="19">
        <v>0.24109566038627175</v>
      </c>
      <c r="I95" s="19">
        <v>0.26785723945590689</v>
      </c>
      <c r="J95" s="19"/>
      <c r="K95" s="19"/>
      <c r="L95" s="20">
        <v>2.3974477405100103</v>
      </c>
      <c r="M95" s="20">
        <v>73.323789554427037</v>
      </c>
      <c r="N95" s="20">
        <v>39.812405240170335</v>
      </c>
      <c r="O95" s="20">
        <v>8.3379902445951686</v>
      </c>
      <c r="P95" s="19">
        <v>3238.1717955204663</v>
      </c>
      <c r="Q95" s="19">
        <v>39.121300956119129</v>
      </c>
      <c r="R95" s="19"/>
      <c r="S95" s="19">
        <v>-1.3551813705717144</v>
      </c>
      <c r="T95" s="19">
        <v>0.27035862638366881</v>
      </c>
      <c r="U95" s="19">
        <v>-0.90759150105439024</v>
      </c>
      <c r="V95" s="19">
        <v>-0.46503570096766711</v>
      </c>
      <c r="W95" s="19">
        <v>-0.2529127949333258</v>
      </c>
      <c r="X95" s="19"/>
      <c r="Y95" s="19"/>
      <c r="Z95" s="20">
        <v>2.999256355584734E-5</v>
      </c>
      <c r="AA95" s="20">
        <v>64.777046614210647</v>
      </c>
      <c r="AB95" s="20">
        <v>15.115384975406339</v>
      </c>
      <c r="AC95" s="20">
        <v>2.2232304000820275</v>
      </c>
      <c r="AD95" s="19">
        <v>5590.8833171405686</v>
      </c>
      <c r="AE95" s="19">
        <v>67.545097256103688</v>
      </c>
      <c r="AF95" s="19"/>
      <c r="AG95" s="19">
        <v>3.2272380619877827</v>
      </c>
      <c r="AH95" s="19">
        <v>0.755883480294675</v>
      </c>
      <c r="AI95" s="19">
        <v>0.45731167443465098</v>
      </c>
      <c r="AJ95" s="19">
        <v>1.2264134140352017</v>
      </c>
      <c r="AK95" s="19">
        <v>0.78762949322325526</v>
      </c>
      <c r="AL95" s="19"/>
      <c r="AM95" s="19"/>
      <c r="AN95" s="20">
        <v>13.52920679861427</v>
      </c>
      <c r="AO95" s="20">
        <v>79.704034121700957</v>
      </c>
      <c r="AP95" s="20">
        <v>65.809625131226483</v>
      </c>
      <c r="AQ95" s="20">
        <v>13.378233049117474</v>
      </c>
    </row>
    <row r="96" spans="1:43">
      <c r="A96" s="16">
        <v>2064</v>
      </c>
      <c r="B96" s="19">
        <v>4285.5726675850401</v>
      </c>
      <c r="C96" s="19">
        <v>51.799601221570413</v>
      </c>
      <c r="D96" s="19"/>
      <c r="E96" s="19">
        <v>0.85399256638228571</v>
      </c>
      <c r="F96" s="19">
        <v>0.48920968873809212</v>
      </c>
      <c r="G96" s="19">
        <v>-0.14250670761923401</v>
      </c>
      <c r="H96" s="19">
        <v>0.23897538856555522</v>
      </c>
      <c r="I96" s="19">
        <v>0.26831419669787238</v>
      </c>
      <c r="J96" s="19"/>
      <c r="K96" s="19"/>
      <c r="L96" s="20">
        <v>2.4002026932682945</v>
      </c>
      <c r="M96" s="20">
        <v>73.566996112351802</v>
      </c>
      <c r="N96" s="20">
        <v>39.821437216610832</v>
      </c>
      <c r="O96" s="20">
        <v>8.3433919741139935</v>
      </c>
      <c r="P96" s="19">
        <v>3244.0970016086717</v>
      </c>
      <c r="Q96" s="19">
        <v>39.211312942714656</v>
      </c>
      <c r="R96" s="19"/>
      <c r="S96" s="19">
        <v>-1.3275401341979809</v>
      </c>
      <c r="T96" s="19">
        <v>0.26999957484050685</v>
      </c>
      <c r="U96" s="19">
        <v>-0.87076976264854289</v>
      </c>
      <c r="V96" s="19">
        <v>-0.46665480308883245</v>
      </c>
      <c r="W96" s="19">
        <v>-0.26011514330111246</v>
      </c>
      <c r="X96" s="19"/>
      <c r="Y96" s="19"/>
      <c r="Z96" s="20">
        <v>2.9644116791782696E-5</v>
      </c>
      <c r="AA96" s="20">
        <v>64.933709252216005</v>
      </c>
      <c r="AB96" s="20">
        <v>14.495165454825907</v>
      </c>
      <c r="AC96" s="20">
        <v>2.1232614344268623</v>
      </c>
      <c r="AD96" s="19">
        <v>5685.7773050795513</v>
      </c>
      <c r="AE96" s="19">
        <v>68.723836901764955</v>
      </c>
      <c r="AF96" s="19"/>
      <c r="AG96" s="19">
        <v>3.2847816595992385</v>
      </c>
      <c r="AH96" s="19">
        <v>0.76639240176167367</v>
      </c>
      <c r="AI96" s="19">
        <v>0.48462180392700477</v>
      </c>
      <c r="AJ96" s="19">
        <v>1.2391289881427903</v>
      </c>
      <c r="AK96" s="19">
        <v>0.79463846576776964</v>
      </c>
      <c r="AL96" s="19"/>
      <c r="AM96" s="19"/>
      <c r="AN96" s="20">
        <v>13.761112704265159</v>
      </c>
      <c r="AO96" s="20">
        <v>79.969182665844983</v>
      </c>
      <c r="AP96" s="20">
        <v>66.486941967648406</v>
      </c>
      <c r="AQ96" s="20">
        <v>13.459461272974481</v>
      </c>
    </row>
    <row r="97" spans="1:43">
      <c r="A97" s="16">
        <v>2065</v>
      </c>
      <c r="B97" s="19">
        <v>4324.6785290354146</v>
      </c>
      <c r="C97" s="19">
        <v>52.292308880503668</v>
      </c>
      <c r="D97" s="19"/>
      <c r="E97" s="19">
        <v>0.88552001997277618</v>
      </c>
      <c r="F97" s="19">
        <v>0.49341192917560756</v>
      </c>
      <c r="G97" s="19">
        <v>-0.11574804924709725</v>
      </c>
      <c r="H97" s="19">
        <v>0.23876796256682334</v>
      </c>
      <c r="I97" s="19">
        <v>0.26908817747744251</v>
      </c>
      <c r="J97" s="19"/>
      <c r="K97" s="19"/>
      <c r="L97" s="20">
        <v>2.4054826381499117</v>
      </c>
      <c r="M97" s="20">
        <v>73.862756978097167</v>
      </c>
      <c r="N97" s="20">
        <v>39.838981917119334</v>
      </c>
      <c r="O97" s="20">
        <v>8.341898767490747</v>
      </c>
      <c r="P97" s="19">
        <v>3249.7898845478603</v>
      </c>
      <c r="Q97" s="19">
        <v>39.295178889843783</v>
      </c>
      <c r="R97" s="19"/>
      <c r="S97" s="19">
        <v>-1.3071679984743612</v>
      </c>
      <c r="T97" s="19">
        <v>0.26969865433930945</v>
      </c>
      <c r="U97" s="19">
        <v>-0.84265681912831225</v>
      </c>
      <c r="V97" s="19">
        <v>-0.46904028377873902</v>
      </c>
      <c r="W97" s="19">
        <v>-0.26516954990661928</v>
      </c>
      <c r="X97" s="19"/>
      <c r="Y97" s="19"/>
      <c r="Z97" s="20">
        <v>2.9220730731249759E-5</v>
      </c>
      <c r="AA97" s="20">
        <v>65.105207397807249</v>
      </c>
      <c r="AB97" s="20">
        <v>13.808594016102948</v>
      </c>
      <c r="AC97" s="20">
        <v>2.0722522016387397</v>
      </c>
      <c r="AD97" s="19">
        <v>5788.312683527085</v>
      </c>
      <c r="AE97" s="19">
        <v>69.989996415166317</v>
      </c>
      <c r="AF97" s="19"/>
      <c r="AG97" s="19">
        <v>3.3578094345160814</v>
      </c>
      <c r="AH97" s="19">
        <v>0.77732310322893128</v>
      </c>
      <c r="AI97" s="19">
        <v>0.52113268314564698</v>
      </c>
      <c r="AJ97" s="19">
        <v>1.2617430262928524</v>
      </c>
      <c r="AK97" s="19">
        <v>0.79761062184865061</v>
      </c>
      <c r="AL97" s="19"/>
      <c r="AM97" s="19"/>
      <c r="AN97" s="20">
        <v>14.001982714386914</v>
      </c>
      <c r="AO97" s="20">
        <v>80.286430584648059</v>
      </c>
      <c r="AP97" s="20">
        <v>67.181396298396763</v>
      </c>
      <c r="AQ97" s="20">
        <v>13.4828324910526</v>
      </c>
    </row>
    <row r="98" spans="1:43">
      <c r="A98" s="16">
        <v>2066</v>
      </c>
      <c r="B98" s="19">
        <v>4366.2185101276573</v>
      </c>
      <c r="C98" s="19">
        <v>52.811132965000247</v>
      </c>
      <c r="D98" s="19"/>
      <c r="E98" s="19">
        <v>0.92318744490886973</v>
      </c>
      <c r="F98" s="19">
        <v>0.49789889580909968</v>
      </c>
      <c r="G98" s="19">
        <v>-8.9441045289390786E-2</v>
      </c>
      <c r="H98" s="19">
        <v>0.24604054763295283</v>
      </c>
      <c r="I98" s="19">
        <v>0.26868904675620797</v>
      </c>
      <c r="J98" s="19"/>
      <c r="K98" s="19"/>
      <c r="L98" s="20">
        <v>2.4072068938662561</v>
      </c>
      <c r="M98" s="20">
        <v>74.084465118138681</v>
      </c>
      <c r="N98" s="20">
        <v>39.849711784744244</v>
      </c>
      <c r="O98" s="20">
        <v>8.3341464222630375</v>
      </c>
      <c r="P98" s="19">
        <v>3258.5996179551048</v>
      </c>
      <c r="Q98" s="19">
        <v>39.414046114355955</v>
      </c>
      <c r="R98" s="19"/>
      <c r="S98" s="19">
        <v>-1.2917692815850761</v>
      </c>
      <c r="T98" s="19">
        <v>0.26954999955446812</v>
      </c>
      <c r="U98" s="19">
        <v>-0.81649382597486397</v>
      </c>
      <c r="V98" s="19">
        <v>-0.47391644064954247</v>
      </c>
      <c r="W98" s="19">
        <v>-0.27090901451513782</v>
      </c>
      <c r="X98" s="19"/>
      <c r="Y98" s="19"/>
      <c r="Z98" s="20">
        <v>2.8944354411697404E-5</v>
      </c>
      <c r="AA98" s="20">
        <v>65.212311591006795</v>
      </c>
      <c r="AB98" s="20">
        <v>13.237032742407024</v>
      </c>
      <c r="AC98" s="20">
        <v>1.967746514280339</v>
      </c>
      <c r="AD98" s="19">
        <v>5892.0725407797618</v>
      </c>
      <c r="AE98" s="19">
        <v>71.266938580554267</v>
      </c>
      <c r="AF98" s="19"/>
      <c r="AG98" s="19">
        <v>3.4024510469307052</v>
      </c>
      <c r="AH98" s="19">
        <v>0.78791962942390148</v>
      </c>
      <c r="AI98" s="19">
        <v>0.54308381849429133</v>
      </c>
      <c r="AJ98" s="19">
        <v>1.2675380158155776</v>
      </c>
      <c r="AK98" s="19">
        <v>0.80390958319693473</v>
      </c>
      <c r="AL98" s="19"/>
      <c r="AM98" s="19"/>
      <c r="AN98" s="20">
        <v>14.269066115693208</v>
      </c>
      <c r="AO98" s="20">
        <v>80.526912636947046</v>
      </c>
      <c r="AP98" s="20">
        <v>67.784361273413964</v>
      </c>
      <c r="AQ98" s="20">
        <v>13.574155506462576</v>
      </c>
    </row>
    <row r="99" spans="1:43">
      <c r="A99" s="16">
        <v>2067</v>
      </c>
      <c r="B99" s="19">
        <v>4408.0688363019362</v>
      </c>
      <c r="C99" s="19">
        <v>53.331262499947798</v>
      </c>
      <c r="D99" s="19"/>
      <c r="E99" s="19">
        <v>0.93511562514959889</v>
      </c>
      <c r="F99" s="19">
        <v>0.50227512917971007</v>
      </c>
      <c r="G99" s="19">
        <v>-7.9812650466265039E-2</v>
      </c>
      <c r="H99" s="19">
        <v>0.24441823829323872</v>
      </c>
      <c r="I99" s="19">
        <v>0.26823490814291517</v>
      </c>
      <c r="J99" s="19"/>
      <c r="K99" s="19"/>
      <c r="L99" s="20">
        <v>2.39625402518688</v>
      </c>
      <c r="M99" s="20">
        <v>74.287354976775305</v>
      </c>
      <c r="N99" s="20">
        <v>39.851879035676859</v>
      </c>
      <c r="O99" s="20">
        <v>8.3353314848134445</v>
      </c>
      <c r="P99" s="19">
        <v>3265.0915213516305</v>
      </c>
      <c r="Q99" s="19">
        <v>39.502888788288963</v>
      </c>
      <c r="R99" s="19"/>
      <c r="S99" s="19">
        <v>-1.2874534826603057</v>
      </c>
      <c r="T99" s="19">
        <v>0.2691457725700751</v>
      </c>
      <c r="U99" s="19">
        <v>-0.8043071664989484</v>
      </c>
      <c r="V99" s="19">
        <v>-0.47476140278255174</v>
      </c>
      <c r="W99" s="19">
        <v>-0.2775306859488807</v>
      </c>
      <c r="X99" s="19"/>
      <c r="Y99" s="19"/>
      <c r="Z99" s="20">
        <v>2.5692958896961221E-5</v>
      </c>
      <c r="AA99" s="20">
        <v>65.299024720162109</v>
      </c>
      <c r="AB99" s="20">
        <v>12.603463437849424</v>
      </c>
      <c r="AC99" s="20">
        <v>1.8548639167069902</v>
      </c>
      <c r="AD99" s="19">
        <v>6005.0559746349118</v>
      </c>
      <c r="AE99" s="19">
        <v>72.65249895208261</v>
      </c>
      <c r="AF99" s="19"/>
      <c r="AG99" s="19">
        <v>3.4389870076385849</v>
      </c>
      <c r="AH99" s="19">
        <v>0.79859390506311967</v>
      </c>
      <c r="AI99" s="19">
        <v>0.55009788506429136</v>
      </c>
      <c r="AJ99" s="19">
        <v>1.2801124584677828</v>
      </c>
      <c r="AK99" s="19">
        <v>0.81018275904339121</v>
      </c>
      <c r="AL99" s="19"/>
      <c r="AM99" s="19"/>
      <c r="AN99" s="20">
        <v>14.503693196962177</v>
      </c>
      <c r="AO99" s="20">
        <v>80.765061216540161</v>
      </c>
      <c r="AP99" s="20">
        <v>68.401678098168944</v>
      </c>
      <c r="AQ99" s="20">
        <v>13.631490639597423</v>
      </c>
    </row>
    <row r="100" spans="1:43">
      <c r="A100" s="16">
        <v>2068</v>
      </c>
      <c r="B100" s="19">
        <v>4451.1374686282725</v>
      </c>
      <c r="C100" s="19">
        <v>53.864712727922893</v>
      </c>
      <c r="D100" s="19"/>
      <c r="E100" s="19">
        <v>0.95655082912110168</v>
      </c>
      <c r="F100" s="19">
        <v>0.50705470170456124</v>
      </c>
      <c r="G100" s="19">
        <v>-5.4570945997156742E-2</v>
      </c>
      <c r="H100" s="19">
        <v>0.23620641127377318</v>
      </c>
      <c r="I100" s="19">
        <v>0.26786066213992399</v>
      </c>
      <c r="J100" s="19"/>
      <c r="K100" s="19"/>
      <c r="L100" s="20">
        <v>2.390187010784679</v>
      </c>
      <c r="M100" s="20">
        <v>74.498420140171319</v>
      </c>
      <c r="N100" s="20">
        <v>39.838503929818344</v>
      </c>
      <c r="O100" s="20">
        <v>8.3270553255397175</v>
      </c>
      <c r="P100" s="19">
        <v>3273.8934738856287</v>
      </c>
      <c r="Q100" s="19">
        <v>39.61848689589376</v>
      </c>
      <c r="R100" s="19"/>
      <c r="S100" s="19">
        <v>-1.2701277613393183</v>
      </c>
      <c r="T100" s="19">
        <v>0.26883419422813731</v>
      </c>
      <c r="U100" s="19">
        <v>-0.78161773744924401</v>
      </c>
      <c r="V100" s="19">
        <v>-0.47334691158366415</v>
      </c>
      <c r="W100" s="19">
        <v>-0.28399730653454747</v>
      </c>
      <c r="X100" s="19"/>
      <c r="Y100" s="19"/>
      <c r="Z100" s="20">
        <v>2.5332121967513997E-5</v>
      </c>
      <c r="AA100" s="20">
        <v>65.418957513595274</v>
      </c>
      <c r="AB100" s="20">
        <v>11.940716313884929</v>
      </c>
      <c r="AC100" s="20">
        <v>1.8228934489969681</v>
      </c>
      <c r="AD100" s="19">
        <v>6121.4346515554316</v>
      </c>
      <c r="AE100" s="19">
        <v>74.077541148240556</v>
      </c>
      <c r="AF100" s="19"/>
      <c r="AG100" s="19">
        <v>3.4979694786273203</v>
      </c>
      <c r="AH100" s="19">
        <v>0.80949764316210227</v>
      </c>
      <c r="AI100" s="19">
        <v>0.58056833510032857</v>
      </c>
      <c r="AJ100" s="19">
        <v>1.2939926312312451</v>
      </c>
      <c r="AK100" s="19">
        <v>0.81391086913364386</v>
      </c>
      <c r="AL100" s="19"/>
      <c r="AM100" s="19"/>
      <c r="AN100" s="20">
        <v>14.755706695321887</v>
      </c>
      <c r="AO100" s="20">
        <v>81.013870915526866</v>
      </c>
      <c r="AP100" s="20">
        <v>68.958036855786716</v>
      </c>
      <c r="AQ100" s="20">
        <v>13.71459394183297</v>
      </c>
    </row>
    <row r="101" spans="1:43">
      <c r="A101" s="16">
        <v>2069</v>
      </c>
      <c r="B101" s="19">
        <v>4497.9535302763925</v>
      </c>
      <c r="C101" s="19">
        <v>54.442976871498395</v>
      </c>
      <c r="D101" s="19"/>
      <c r="E101" s="19">
        <v>0.98467814298140588</v>
      </c>
      <c r="F101" s="19">
        <v>0.51141256246056277</v>
      </c>
      <c r="G101" s="19">
        <v>-3.6838042767494701E-2</v>
      </c>
      <c r="H101" s="19">
        <v>0.2414254925610142</v>
      </c>
      <c r="I101" s="19">
        <v>0.26867813072732361</v>
      </c>
      <c r="J101" s="19"/>
      <c r="K101" s="19"/>
      <c r="L101" s="20">
        <v>2.3870807709558184</v>
      </c>
      <c r="M101" s="20">
        <v>74.721428565830919</v>
      </c>
      <c r="N101" s="20">
        <v>39.831956872145049</v>
      </c>
      <c r="O101" s="20">
        <v>8.3239988852536442</v>
      </c>
      <c r="P101" s="19">
        <v>3282.6068899727375</v>
      </c>
      <c r="Q101" s="19">
        <v>39.732489405693173</v>
      </c>
      <c r="R101" s="19"/>
      <c r="S101" s="19">
        <v>-1.2579458069620801</v>
      </c>
      <c r="T101" s="19">
        <v>0.26858143869307194</v>
      </c>
      <c r="U101" s="19">
        <v>-0.76651819589264003</v>
      </c>
      <c r="V101" s="19">
        <v>-0.47143733269454224</v>
      </c>
      <c r="W101" s="19">
        <v>-0.28857171706796975</v>
      </c>
      <c r="X101" s="19"/>
      <c r="Y101" s="19"/>
      <c r="Z101" s="20">
        <v>2.4388982867706857E-5</v>
      </c>
      <c r="AA101" s="20">
        <v>65.511174368346374</v>
      </c>
      <c r="AB101" s="20">
        <v>11.378806453340566</v>
      </c>
      <c r="AC101" s="20">
        <v>1.7145172119769152</v>
      </c>
      <c r="AD101" s="19">
        <v>6233.363165189211</v>
      </c>
      <c r="AE101" s="19">
        <v>75.448277611083483</v>
      </c>
      <c r="AF101" s="19"/>
      <c r="AG101" s="19">
        <v>3.5405943639419841</v>
      </c>
      <c r="AH101" s="19">
        <v>0.81972388617892855</v>
      </c>
      <c r="AI101" s="19">
        <v>0.59191121358346155</v>
      </c>
      <c r="AJ101" s="19">
        <v>1.306691341012084</v>
      </c>
      <c r="AK101" s="19">
        <v>0.82226792316751007</v>
      </c>
      <c r="AL101" s="19"/>
      <c r="AM101" s="19"/>
      <c r="AN101" s="20">
        <v>14.991215834258771</v>
      </c>
      <c r="AO101" s="20">
        <v>81.263999903227699</v>
      </c>
      <c r="AP101" s="20">
        <v>69.664481060433957</v>
      </c>
      <c r="AQ101" s="20">
        <v>13.815330869479631</v>
      </c>
    </row>
    <row r="102" spans="1:43">
      <c r="A102" s="16">
        <v>2070</v>
      </c>
      <c r="B102" s="19">
        <v>4544.4373926271392</v>
      </c>
      <c r="C102" s="19">
        <v>55.017535062156803</v>
      </c>
      <c r="D102" s="19"/>
      <c r="E102" s="19">
        <v>0.98898114405120219</v>
      </c>
      <c r="F102" s="19">
        <v>0.51603486598559356</v>
      </c>
      <c r="G102" s="19">
        <v>-3.8455702111746176E-2</v>
      </c>
      <c r="H102" s="19">
        <v>0.24341135910548073</v>
      </c>
      <c r="I102" s="19">
        <v>0.2679906210718741</v>
      </c>
      <c r="J102" s="19"/>
      <c r="K102" s="19"/>
      <c r="L102" s="20">
        <v>2.381500983449337</v>
      </c>
      <c r="M102" s="20">
        <v>74.931249018845364</v>
      </c>
      <c r="N102" s="20">
        <v>39.851038429778505</v>
      </c>
      <c r="O102" s="20">
        <v>8.3368861614106642</v>
      </c>
      <c r="P102" s="19">
        <v>3293.4343535346375</v>
      </c>
      <c r="Q102" s="19">
        <v>39.872183147351905</v>
      </c>
      <c r="R102" s="19"/>
      <c r="S102" s="19">
        <v>-1.2587344340399063</v>
      </c>
      <c r="T102" s="19">
        <v>0.26849473194189222</v>
      </c>
      <c r="U102" s="19">
        <v>-0.76688091970831007</v>
      </c>
      <c r="V102" s="19">
        <v>-0.46812657230581411</v>
      </c>
      <c r="W102" s="19">
        <v>-0.29222167396767418</v>
      </c>
      <c r="X102" s="19"/>
      <c r="Y102" s="19"/>
      <c r="Z102" s="20">
        <v>2.4496545163321679E-5</v>
      </c>
      <c r="AA102" s="20">
        <v>65.619898548767381</v>
      </c>
      <c r="AB102" s="20">
        <v>10.784921953568876</v>
      </c>
      <c r="AC102" s="20">
        <v>1.640268136970072</v>
      </c>
      <c r="AD102" s="19">
        <v>6356.5215412813186</v>
      </c>
      <c r="AE102" s="19">
        <v>76.955652934768821</v>
      </c>
      <c r="AF102" s="19"/>
      <c r="AG102" s="19">
        <v>3.5794142072094983</v>
      </c>
      <c r="AH102" s="19">
        <v>0.83125015302203176</v>
      </c>
      <c r="AI102" s="19">
        <v>0.60027044181230882</v>
      </c>
      <c r="AJ102" s="19">
        <v>1.3221896937556501</v>
      </c>
      <c r="AK102" s="19">
        <v>0.8257039186195072</v>
      </c>
      <c r="AL102" s="19"/>
      <c r="AM102" s="19"/>
      <c r="AN102" s="20">
        <v>15.247130605890259</v>
      </c>
      <c r="AO102" s="20">
        <v>81.526331444917005</v>
      </c>
      <c r="AP102" s="20">
        <v>70.251588555414799</v>
      </c>
      <c r="AQ102" s="20">
        <v>13.860609021083654</v>
      </c>
    </row>
    <row r="103" spans="1:43">
      <c r="AQ103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q50</vt:lpstr>
      <vt:lpstr>q5</vt:lpstr>
      <vt:lpstr>q95</vt:lpstr>
      <vt:lpstr>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Thiel</dc:creator>
  <cp:lastModifiedBy>Esther Thiel</cp:lastModifiedBy>
  <dcterms:created xsi:type="dcterms:W3CDTF">2023-11-24T09:02:24Z</dcterms:created>
  <dcterms:modified xsi:type="dcterms:W3CDTF">2024-05-15T14:11:39Z</dcterms:modified>
</cp:coreProperties>
</file>